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bhoffma\Downloads\"/>
    </mc:Choice>
  </mc:AlternateContent>
  <bookViews>
    <workbookView xWindow="0" yWindow="0" windowWidth="28800" windowHeight="12300" tabRatio="891"/>
  </bookViews>
  <sheets>
    <sheet name="Balance Sheet" sheetId="1" r:id="rId1"/>
    <sheet name="Sch. 1-5" sheetId="19" r:id="rId2"/>
    <sheet name="Mach. Sch 6" sheetId="15" r:id="rId3"/>
    <sheet name="Mach Sched" sheetId="7" state="hidden" r:id="rId4"/>
    <sheet name="Sch. 7-9" sheetId="20" r:id="rId5"/>
    <sheet name="Farms Operated" sheetId="10" r:id="rId6"/>
    <sheet name="Mthly Cash Flow" sheetId="14" r:id="rId7"/>
    <sheet name="Qtly Cash Flow" sheetId="13" state="hidden" r:id="rId8"/>
    <sheet name="Market Position" sheetId="21" r:id="rId9"/>
    <sheet name="Am Sched" sheetId="17" r:id="rId10"/>
    <sheet name="Balance Sheet Instructions" sheetId="22" r:id="rId11"/>
    <sheet name="Schedules 1-9 Instructions" sheetId="23" r:id="rId12"/>
    <sheet name="Farms Oper Schedule Instruction" sheetId="24" r:id="rId13"/>
    <sheet name="Monthly Cash Flow Instructions" sheetId="25" r:id="rId14"/>
    <sheet name="Mkt'ing Position Instructions" sheetId="26" r:id="rId15"/>
    <sheet name="Purchase-Sales Schedule" sheetId="9" state="hidden" r:id="rId16"/>
    <sheet name="Con BS" sheetId="5" state="hidden" r:id="rId17"/>
    <sheet name="Ind BS" sheetId="4" state="hidden" r:id="rId18"/>
  </sheets>
  <definedNames>
    <definedName name="_iz1" localSheetId="15">#REF!</definedName>
    <definedName name="_iz1">'Balance Sheet'!$IJ$32</definedName>
    <definedName name="_zz1">'Balance Sheet'!$E$5</definedName>
    <definedName name="_xlnm.Print_Area" localSheetId="9">'Am Sched'!$B$1:$H$60</definedName>
    <definedName name="_xlnm.Print_Area" localSheetId="0">'Balance Sheet'!$B$2:$N$77</definedName>
    <definedName name="_xlnm.Print_Area" localSheetId="10">'Balance Sheet Instructions'!$B$1:$L$57</definedName>
    <definedName name="_xlnm.Print_Area" localSheetId="16">'Con BS'!$A$1:$L$88</definedName>
    <definedName name="_xlnm.Print_Area" localSheetId="12">'Farms Oper Schedule Instruction'!$B$1:$L$29</definedName>
    <definedName name="_xlnm.Print_Area" localSheetId="5">'Farms Operated'!$A$1:$V$39</definedName>
    <definedName name="_xlnm.Print_Area" localSheetId="17">'Ind BS'!$A$1:$I$85</definedName>
    <definedName name="_xlnm.Print_Area" localSheetId="3">'Mach Sched'!$A$1:$K$57</definedName>
    <definedName name="_xlnm.Print_Area" localSheetId="2">'Mach. Sch 6'!$B$2:$I$63</definedName>
    <definedName name="_xlnm.Print_Area" localSheetId="8">'Market Position'!$B$2:$O$65</definedName>
    <definedName name="_xlnm.Print_Area" localSheetId="14">'Mkt''ing Position Instructions'!$B$1:$L$106</definedName>
    <definedName name="_xlnm.Print_Area" localSheetId="13">'Monthly Cash Flow Instructions'!$B$1:$L$59</definedName>
    <definedName name="_xlnm.Print_Area" localSheetId="6">'Mthly Cash Flow'!$B$2:$Q$157</definedName>
    <definedName name="_xlnm.Print_Area" localSheetId="7">'Qtly Cash Flow'!$B$2:$I$156</definedName>
    <definedName name="_xlnm.Print_Area" localSheetId="11">'Schedules 1-9 Instructions'!$B$1:$L$75</definedName>
  </definedNames>
  <calcPr calcId="162913" iterate="1" iterateCount="2" concurrentCalc="0"/>
</workbook>
</file>

<file path=xl/calcChain.xml><?xml version="1.0" encoding="utf-8"?>
<calcChain xmlns="http://schemas.openxmlformats.org/spreadsheetml/2006/main">
  <c r="H10" i="21" l="1"/>
  <c r="I10" i="21"/>
  <c r="I11" i="21"/>
  <c r="I13" i="21"/>
  <c r="J11" i="21"/>
  <c r="H12" i="21"/>
  <c r="I12" i="21"/>
  <c r="J12" i="21"/>
  <c r="M17" i="21"/>
  <c r="U17" i="21"/>
  <c r="V17" i="21"/>
  <c r="W17" i="21"/>
  <c r="Y17" i="21"/>
  <c r="X17" i="21"/>
  <c r="Z17" i="21"/>
  <c r="O17" i="21"/>
  <c r="T17" i="21"/>
  <c r="M18" i="21"/>
  <c r="U18" i="21"/>
  <c r="V18" i="21"/>
  <c r="W18" i="21"/>
  <c r="Y18" i="21"/>
  <c r="X18" i="21"/>
  <c r="Z18" i="21"/>
  <c r="O18" i="21"/>
  <c r="M19" i="21"/>
  <c r="U19" i="21"/>
  <c r="V19" i="21"/>
  <c r="W19" i="21"/>
  <c r="Y19" i="21"/>
  <c r="X19" i="21"/>
  <c r="Z19" i="21"/>
  <c r="O19" i="21"/>
  <c r="M20" i="21"/>
  <c r="U20" i="21"/>
  <c r="W20" i="21"/>
  <c r="Y20" i="21"/>
  <c r="V20" i="21"/>
  <c r="X20" i="21"/>
  <c r="Z20" i="21"/>
  <c r="O20" i="21"/>
  <c r="M21" i="21"/>
  <c r="U21" i="21"/>
  <c r="W21" i="21"/>
  <c r="Y21" i="21"/>
  <c r="V21" i="21"/>
  <c r="X21" i="21"/>
  <c r="Z21" i="21"/>
  <c r="O21" i="21"/>
  <c r="M22" i="21"/>
  <c r="U22" i="21"/>
  <c r="V22" i="21"/>
  <c r="W22" i="21"/>
  <c r="Y22" i="21"/>
  <c r="X22" i="21"/>
  <c r="Z22" i="21"/>
  <c r="O22" i="21"/>
  <c r="T22" i="21"/>
  <c r="M23" i="21"/>
  <c r="U23" i="21"/>
  <c r="V23" i="21"/>
  <c r="W23" i="21"/>
  <c r="Y23" i="21"/>
  <c r="X23" i="21"/>
  <c r="Z23" i="21"/>
  <c r="O23" i="21"/>
  <c r="R23" i="21"/>
  <c r="M24" i="21"/>
  <c r="U24" i="21"/>
  <c r="W24" i="21"/>
  <c r="Y24" i="21"/>
  <c r="V24" i="21"/>
  <c r="X24" i="21"/>
  <c r="Z24" i="21"/>
  <c r="O24" i="21"/>
  <c r="M25" i="21"/>
  <c r="U25" i="21"/>
  <c r="W25" i="21"/>
  <c r="Y25" i="21"/>
  <c r="V25" i="21"/>
  <c r="X25" i="21"/>
  <c r="Z25" i="21"/>
  <c r="O25" i="21"/>
  <c r="M26" i="21"/>
  <c r="U26" i="21"/>
  <c r="W26" i="21"/>
  <c r="Y26" i="21"/>
  <c r="V26" i="21"/>
  <c r="X26" i="21"/>
  <c r="Z26" i="21"/>
  <c r="O26" i="21"/>
  <c r="M27" i="21"/>
  <c r="U27" i="21"/>
  <c r="W27" i="21"/>
  <c r="Y27" i="21"/>
  <c r="V27" i="21"/>
  <c r="X27" i="21"/>
  <c r="Z27" i="21"/>
  <c r="O27" i="21"/>
  <c r="M28" i="21"/>
  <c r="U28" i="21"/>
  <c r="W28" i="21"/>
  <c r="Y28" i="21"/>
  <c r="V28" i="21"/>
  <c r="X28" i="21"/>
  <c r="Z28" i="21"/>
  <c r="O28" i="21"/>
  <c r="M29" i="21"/>
  <c r="U29" i="21"/>
  <c r="W29" i="21"/>
  <c r="Y29" i="21"/>
  <c r="V29" i="21"/>
  <c r="X29" i="21"/>
  <c r="Z29" i="21"/>
  <c r="O29" i="21"/>
  <c r="M30" i="21"/>
  <c r="U30" i="21"/>
  <c r="W30" i="21"/>
  <c r="Y30" i="21"/>
  <c r="V30" i="21"/>
  <c r="X30" i="21"/>
  <c r="Z30" i="21"/>
  <c r="O30" i="21"/>
  <c r="T30" i="21"/>
  <c r="M31" i="21"/>
  <c r="U31" i="21"/>
  <c r="W31" i="21"/>
  <c r="Y31" i="21"/>
  <c r="V31" i="21"/>
  <c r="X31" i="21"/>
  <c r="Z31" i="21"/>
  <c r="O31" i="21"/>
  <c r="M32" i="21"/>
  <c r="U32" i="21"/>
  <c r="W32" i="21"/>
  <c r="Y32" i="21"/>
  <c r="V32" i="21"/>
  <c r="X32" i="21"/>
  <c r="Z32" i="21"/>
  <c r="O32" i="21"/>
  <c r="M34" i="21"/>
  <c r="E35" i="21"/>
  <c r="G35" i="21"/>
  <c r="H35" i="21"/>
  <c r="H40" i="21"/>
  <c r="I40" i="21"/>
  <c r="I41" i="21"/>
  <c r="I43" i="21"/>
  <c r="J41" i="21"/>
  <c r="J43" i="21"/>
  <c r="H42" i="21"/>
  <c r="I42" i="21"/>
  <c r="J42" i="21"/>
  <c r="M47" i="21"/>
  <c r="U47" i="21"/>
  <c r="V47" i="21"/>
  <c r="W47" i="21"/>
  <c r="Y47" i="21"/>
  <c r="Z47" i="21"/>
  <c r="O47" i="21"/>
  <c r="M48" i="21"/>
  <c r="U48" i="21"/>
  <c r="V48" i="21"/>
  <c r="W48" i="21"/>
  <c r="Y48" i="21"/>
  <c r="Z48" i="21"/>
  <c r="O48" i="21"/>
  <c r="M49" i="21"/>
  <c r="U49" i="21"/>
  <c r="V49" i="21"/>
  <c r="W49" i="21"/>
  <c r="Y49" i="21"/>
  <c r="Z49" i="21"/>
  <c r="O49" i="21"/>
  <c r="M50" i="21"/>
  <c r="U50" i="21"/>
  <c r="V50" i="21"/>
  <c r="W50" i="21"/>
  <c r="Y50" i="21"/>
  <c r="Z50" i="21"/>
  <c r="O50" i="21"/>
  <c r="M51" i="21"/>
  <c r="U51" i="21"/>
  <c r="V51" i="21"/>
  <c r="W51" i="21"/>
  <c r="Y51" i="21"/>
  <c r="Z51" i="21"/>
  <c r="O51" i="21"/>
  <c r="M52" i="21"/>
  <c r="U52" i="21"/>
  <c r="V52" i="21"/>
  <c r="W52" i="21"/>
  <c r="Y52" i="21"/>
  <c r="Z52" i="21"/>
  <c r="O52" i="21"/>
  <c r="M53" i="21"/>
  <c r="U53" i="21"/>
  <c r="V53" i="21"/>
  <c r="W53" i="21"/>
  <c r="Y53" i="21"/>
  <c r="Z53" i="21"/>
  <c r="O53" i="21"/>
  <c r="M54" i="21"/>
  <c r="U54" i="21"/>
  <c r="V54" i="21"/>
  <c r="W54" i="21"/>
  <c r="Y54" i="21"/>
  <c r="Z54" i="21"/>
  <c r="O54" i="21"/>
  <c r="M55" i="21"/>
  <c r="U55" i="21"/>
  <c r="V55" i="21"/>
  <c r="W55" i="21"/>
  <c r="Y55" i="21"/>
  <c r="Z55" i="21"/>
  <c r="O55" i="21"/>
  <c r="M56" i="21"/>
  <c r="U56" i="21"/>
  <c r="V56" i="21"/>
  <c r="W56" i="21"/>
  <c r="Y56" i="21"/>
  <c r="Z56" i="21"/>
  <c r="O56" i="21"/>
  <c r="S56" i="21"/>
  <c r="M57" i="21"/>
  <c r="U57" i="21"/>
  <c r="V57" i="21"/>
  <c r="W57" i="21"/>
  <c r="Y57" i="21"/>
  <c r="Z57" i="21"/>
  <c r="O57" i="21"/>
  <c r="R57" i="21"/>
  <c r="M58" i="21"/>
  <c r="U58" i="21"/>
  <c r="V58" i="21"/>
  <c r="W58" i="21"/>
  <c r="Y58" i="21"/>
  <c r="Z58" i="21"/>
  <c r="O58" i="21"/>
  <c r="T58" i="21"/>
  <c r="M59" i="21"/>
  <c r="U59" i="21"/>
  <c r="V59" i="21"/>
  <c r="W59" i="21"/>
  <c r="Y59" i="21"/>
  <c r="Z59" i="21"/>
  <c r="O59" i="21"/>
  <c r="R59" i="21"/>
  <c r="M60" i="21"/>
  <c r="U60" i="21"/>
  <c r="Y60" i="21"/>
  <c r="V60" i="21"/>
  <c r="W60" i="21"/>
  <c r="X60" i="21"/>
  <c r="Z60" i="21"/>
  <c r="O60" i="21"/>
  <c r="S60" i="21"/>
  <c r="M61" i="21"/>
  <c r="U61" i="21"/>
  <c r="V61" i="21"/>
  <c r="W61" i="21"/>
  <c r="Y61" i="21"/>
  <c r="Z61" i="21"/>
  <c r="O61" i="21"/>
  <c r="M62" i="21"/>
  <c r="U62" i="21"/>
  <c r="V62" i="21"/>
  <c r="W62" i="21"/>
  <c r="Y62" i="21"/>
  <c r="Z62" i="21"/>
  <c r="O62" i="21"/>
  <c r="M64" i="21"/>
  <c r="F84" i="14"/>
  <c r="G84" i="14"/>
  <c r="H84" i="14"/>
  <c r="I84" i="14"/>
  <c r="J84" i="14"/>
  <c r="K84" i="14"/>
  <c r="L84" i="14"/>
  <c r="M84" i="14"/>
  <c r="N84" i="14"/>
  <c r="O84" i="14"/>
  <c r="P84" i="14"/>
  <c r="E84" i="14"/>
  <c r="AJ8" i="10"/>
  <c r="AJ9" i="10"/>
  <c r="AJ10" i="10"/>
  <c r="AJ11" i="10"/>
  <c r="AJ12" i="10"/>
  <c r="AJ13" i="10"/>
  <c r="AJ14" i="10"/>
  <c r="AJ15" i="10"/>
  <c r="AJ16" i="10"/>
  <c r="AJ17" i="10"/>
  <c r="AJ18" i="10"/>
  <c r="AJ19" i="10"/>
  <c r="AJ20" i="10"/>
  <c r="AJ21" i="10"/>
  <c r="AJ22" i="10"/>
  <c r="AJ23" i="10"/>
  <c r="AJ24" i="10"/>
  <c r="AJ25" i="10"/>
  <c r="AJ26" i="10"/>
  <c r="AJ27" i="10"/>
  <c r="AJ28" i="10"/>
  <c r="AJ29" i="10"/>
  <c r="AJ30" i="10"/>
  <c r="AJ31" i="10"/>
  <c r="AJ32" i="10"/>
  <c r="Q35" i="14"/>
  <c r="Q36" i="14"/>
  <c r="F33" i="1"/>
  <c r="N77" i="14"/>
  <c r="N96" i="14"/>
  <c r="G20" i="14"/>
  <c r="G32" i="14"/>
  <c r="G44" i="14"/>
  <c r="H20" i="14"/>
  <c r="H32" i="14"/>
  <c r="H44" i="14"/>
  <c r="P49" i="14"/>
  <c r="P54" i="14"/>
  <c r="O49" i="14"/>
  <c r="O54" i="14"/>
  <c r="N49" i="14"/>
  <c r="N54" i="14"/>
  <c r="M49" i="14"/>
  <c r="M54" i="14"/>
  <c r="L49" i="14"/>
  <c r="L54" i="14"/>
  <c r="K49" i="14"/>
  <c r="K54" i="14"/>
  <c r="J49" i="14"/>
  <c r="J54" i="14"/>
  <c r="I49" i="14"/>
  <c r="I54" i="14"/>
  <c r="H49" i="14"/>
  <c r="H54" i="14"/>
  <c r="G49" i="14"/>
  <c r="G54" i="14"/>
  <c r="F49" i="14"/>
  <c r="F54" i="14"/>
  <c r="E49" i="14"/>
  <c r="E54" i="14"/>
  <c r="I27" i="20"/>
  <c r="J27" i="20"/>
  <c r="F56" i="1"/>
  <c r="F57" i="1"/>
  <c r="G57" i="1"/>
  <c r="P10" i="1"/>
  <c r="G11" i="19"/>
  <c r="G16" i="19"/>
  <c r="G23" i="19"/>
  <c r="G30" i="19"/>
  <c r="M7" i="19"/>
  <c r="M8" i="19"/>
  <c r="M9" i="19"/>
  <c r="M10" i="19"/>
  <c r="M11" i="19"/>
  <c r="M12" i="19"/>
  <c r="M17" i="19"/>
  <c r="M13" i="19"/>
  <c r="M14" i="19"/>
  <c r="M15" i="19"/>
  <c r="M16" i="19"/>
  <c r="M19" i="19"/>
  <c r="M20" i="19"/>
  <c r="M21" i="19"/>
  <c r="M22" i="19"/>
  <c r="M23" i="19"/>
  <c r="M24" i="19"/>
  <c r="M25" i="19"/>
  <c r="M26" i="19"/>
  <c r="M27" i="19"/>
  <c r="M28" i="19"/>
  <c r="M29" i="19"/>
  <c r="F16" i="1"/>
  <c r="I45" i="20"/>
  <c r="L42" i="1"/>
  <c r="M43" i="1"/>
  <c r="J45" i="20"/>
  <c r="M42" i="1"/>
  <c r="L53" i="17"/>
  <c r="N53" i="17"/>
  <c r="M53" i="17"/>
  <c r="M50" i="17"/>
  <c r="K48" i="17"/>
  <c r="N48" i="17"/>
  <c r="J12" i="17"/>
  <c r="J13" i="17"/>
  <c r="O12" i="17"/>
  <c r="K12" i="17"/>
  <c r="N12" i="17"/>
  <c r="M12" i="17"/>
  <c r="L12" i="17"/>
  <c r="P11" i="17"/>
  <c r="K11" i="17"/>
  <c r="F12" i="17"/>
  <c r="D12" i="17"/>
  <c r="C12" i="17"/>
  <c r="E12" i="17"/>
  <c r="G12" i="17"/>
  <c r="B12" i="17"/>
  <c r="B13" i="17"/>
  <c r="E50" i="17"/>
  <c r="H11" i="17"/>
  <c r="C11" i="17"/>
  <c r="F32" i="1"/>
  <c r="F27" i="20"/>
  <c r="E56" i="1"/>
  <c r="H81" i="13"/>
  <c r="G81" i="13"/>
  <c r="F81" i="13"/>
  <c r="E81" i="13"/>
  <c r="J69" i="20"/>
  <c r="M55" i="1"/>
  <c r="I69" i="20"/>
  <c r="L55" i="1"/>
  <c r="M56" i="1"/>
  <c r="H27" i="20"/>
  <c r="F17" i="1"/>
  <c r="F18" i="1"/>
  <c r="F19" i="1"/>
  <c r="F21" i="1"/>
  <c r="F22" i="1"/>
  <c r="E6" i="14"/>
  <c r="I82" i="14"/>
  <c r="E3" i="13"/>
  <c r="F79" i="13"/>
  <c r="G3" i="13"/>
  <c r="F3" i="13"/>
  <c r="M4" i="10"/>
  <c r="O4" i="10"/>
  <c r="N4" i="10"/>
  <c r="E154" i="13"/>
  <c r="F154" i="13"/>
  <c r="G154" i="13"/>
  <c r="H154" i="13"/>
  <c r="I154" i="13"/>
  <c r="I153" i="13"/>
  <c r="E152" i="13"/>
  <c r="F152" i="13"/>
  <c r="G152" i="13"/>
  <c r="H152" i="13"/>
  <c r="I152" i="13"/>
  <c r="I151" i="13"/>
  <c r="E150" i="13"/>
  <c r="F150" i="13"/>
  <c r="G150" i="13"/>
  <c r="H150" i="13"/>
  <c r="I150" i="13"/>
  <c r="I149" i="13"/>
  <c r="E148" i="13"/>
  <c r="F148" i="13"/>
  <c r="G148" i="13"/>
  <c r="H148" i="13"/>
  <c r="I148" i="13"/>
  <c r="I147" i="13"/>
  <c r="E146" i="13"/>
  <c r="F146" i="13"/>
  <c r="G146" i="13"/>
  <c r="H146" i="13"/>
  <c r="I146" i="13"/>
  <c r="I145" i="13"/>
  <c r="E144" i="13"/>
  <c r="F144" i="13"/>
  <c r="G144" i="13"/>
  <c r="H144" i="13"/>
  <c r="I144" i="13"/>
  <c r="I143" i="13"/>
  <c r="E5" i="15"/>
  <c r="Q138" i="14"/>
  <c r="Q140" i="14"/>
  <c r="Q142" i="14"/>
  <c r="Q144" i="14"/>
  <c r="F59" i="14"/>
  <c r="F63" i="14"/>
  <c r="F67" i="14"/>
  <c r="F14" i="14"/>
  <c r="F26" i="14"/>
  <c r="F38" i="14"/>
  <c r="F20" i="14"/>
  <c r="F32" i="14"/>
  <c r="F44" i="14"/>
  <c r="F77" i="14"/>
  <c r="F96" i="14"/>
  <c r="G63" i="14"/>
  <c r="G59" i="14"/>
  <c r="G67" i="14"/>
  <c r="G14" i="14"/>
  <c r="G26" i="14"/>
  <c r="G38" i="14"/>
  <c r="G77" i="14"/>
  <c r="G96" i="14"/>
  <c r="E59" i="14"/>
  <c r="E63" i="14"/>
  <c r="E67" i="14"/>
  <c r="E14" i="14"/>
  <c r="E26" i="14"/>
  <c r="E38" i="14"/>
  <c r="E20" i="14"/>
  <c r="E32" i="14"/>
  <c r="E44" i="14"/>
  <c r="E77" i="14"/>
  <c r="E96" i="14"/>
  <c r="H59" i="14"/>
  <c r="H63" i="14"/>
  <c r="H67" i="14"/>
  <c r="H14" i="14"/>
  <c r="H26" i="14"/>
  <c r="H38" i="14"/>
  <c r="H77" i="14"/>
  <c r="H96" i="14"/>
  <c r="I59" i="14"/>
  <c r="I63" i="14"/>
  <c r="I67" i="14"/>
  <c r="I14" i="14"/>
  <c r="I26" i="14"/>
  <c r="I38" i="14"/>
  <c r="I20" i="14"/>
  <c r="I32" i="14"/>
  <c r="I44" i="14"/>
  <c r="I77" i="14"/>
  <c r="I96" i="14"/>
  <c r="J59" i="14"/>
  <c r="J63" i="14"/>
  <c r="J67" i="14"/>
  <c r="J14" i="14"/>
  <c r="J26" i="14"/>
  <c r="J38" i="14"/>
  <c r="J20" i="14"/>
  <c r="J32" i="14"/>
  <c r="J44" i="14"/>
  <c r="J77" i="14"/>
  <c r="J96" i="14"/>
  <c r="K59" i="14"/>
  <c r="K63" i="14"/>
  <c r="K67" i="14"/>
  <c r="K14" i="14"/>
  <c r="K26" i="14"/>
  <c r="K38" i="14"/>
  <c r="K20" i="14"/>
  <c r="K32" i="14"/>
  <c r="K44" i="14"/>
  <c r="K77" i="14"/>
  <c r="K96" i="14"/>
  <c r="L59" i="14"/>
  <c r="L63" i="14"/>
  <c r="L67" i="14"/>
  <c r="L14" i="14"/>
  <c r="L26" i="14"/>
  <c r="L38" i="14"/>
  <c r="L20" i="14"/>
  <c r="L32" i="14"/>
  <c r="L44" i="14"/>
  <c r="L77" i="14"/>
  <c r="L96" i="14"/>
  <c r="M59" i="14"/>
  <c r="M63" i="14"/>
  <c r="M67" i="14"/>
  <c r="M14" i="14"/>
  <c r="M26" i="14"/>
  <c r="M38" i="14"/>
  <c r="M20" i="14"/>
  <c r="M32" i="14"/>
  <c r="M44" i="14"/>
  <c r="M77" i="14"/>
  <c r="M96" i="14"/>
  <c r="N59" i="14"/>
  <c r="N63" i="14"/>
  <c r="N67" i="14"/>
  <c r="N14" i="14"/>
  <c r="N26" i="14"/>
  <c r="N38" i="14"/>
  <c r="N20" i="14"/>
  <c r="N32" i="14"/>
  <c r="N44" i="14"/>
  <c r="O59" i="14"/>
  <c r="O63" i="14"/>
  <c r="O67" i="14"/>
  <c r="O14" i="14"/>
  <c r="O26" i="14"/>
  <c r="O38" i="14"/>
  <c r="O20" i="14"/>
  <c r="O32" i="14"/>
  <c r="O44" i="14"/>
  <c r="O77" i="14"/>
  <c r="O96" i="14"/>
  <c r="P59" i="14"/>
  <c r="P63" i="14"/>
  <c r="P67" i="14"/>
  <c r="P14" i="14"/>
  <c r="P26" i="14"/>
  <c r="P38" i="14"/>
  <c r="P20" i="14"/>
  <c r="P32" i="14"/>
  <c r="P44" i="14"/>
  <c r="P77" i="14"/>
  <c r="P96" i="14"/>
  <c r="E128" i="14"/>
  <c r="E136" i="14"/>
  <c r="F128" i="14"/>
  <c r="F136" i="14"/>
  <c r="G128" i="14"/>
  <c r="G136" i="14"/>
  <c r="H128" i="14"/>
  <c r="H136" i="14"/>
  <c r="I128" i="14"/>
  <c r="I136" i="14"/>
  <c r="J128" i="14"/>
  <c r="J136" i="14"/>
  <c r="K128" i="14"/>
  <c r="K136" i="14"/>
  <c r="L128" i="14"/>
  <c r="L136" i="14"/>
  <c r="M128" i="14"/>
  <c r="M136" i="14"/>
  <c r="N128" i="14"/>
  <c r="N136" i="14"/>
  <c r="O128" i="14"/>
  <c r="O136" i="14"/>
  <c r="P128" i="14"/>
  <c r="P136" i="14"/>
  <c r="Q146" i="14"/>
  <c r="Q148" i="14"/>
  <c r="Q150" i="14"/>
  <c r="Q152" i="14"/>
  <c r="Q154" i="14"/>
  <c r="E153" i="14"/>
  <c r="F153" i="14"/>
  <c r="G153" i="14"/>
  <c r="H153" i="14"/>
  <c r="I153" i="14"/>
  <c r="J153" i="14"/>
  <c r="K153" i="14"/>
  <c r="L153" i="14"/>
  <c r="M153" i="14"/>
  <c r="N153" i="14"/>
  <c r="O153" i="14"/>
  <c r="P153" i="14"/>
  <c r="Q153" i="14"/>
  <c r="E151" i="14"/>
  <c r="F151" i="14"/>
  <c r="G151" i="14"/>
  <c r="H151" i="14"/>
  <c r="I151" i="14"/>
  <c r="J151" i="14"/>
  <c r="K151" i="14"/>
  <c r="L151" i="14"/>
  <c r="M151" i="14"/>
  <c r="N151" i="14"/>
  <c r="O151" i="14"/>
  <c r="P151" i="14"/>
  <c r="Q151" i="14"/>
  <c r="E149" i="14"/>
  <c r="F149" i="14"/>
  <c r="G149" i="14"/>
  <c r="H149" i="14"/>
  <c r="I149" i="14"/>
  <c r="J149" i="14"/>
  <c r="K149" i="14"/>
  <c r="L149" i="14"/>
  <c r="M149" i="14"/>
  <c r="N149" i="14"/>
  <c r="O149" i="14"/>
  <c r="P149" i="14"/>
  <c r="Q149" i="14"/>
  <c r="E147" i="14"/>
  <c r="F147" i="14"/>
  <c r="G147" i="14"/>
  <c r="H147" i="14"/>
  <c r="I147" i="14"/>
  <c r="J147" i="14"/>
  <c r="K147" i="14"/>
  <c r="L147" i="14"/>
  <c r="M147" i="14"/>
  <c r="N147" i="14"/>
  <c r="O147" i="14"/>
  <c r="P147" i="14"/>
  <c r="Q147" i="14"/>
  <c r="E145" i="14"/>
  <c r="F145" i="14"/>
  <c r="G145" i="14"/>
  <c r="H145" i="14"/>
  <c r="I145" i="14"/>
  <c r="J145" i="14"/>
  <c r="K145" i="14"/>
  <c r="L145" i="14"/>
  <c r="M145" i="14"/>
  <c r="N145" i="14"/>
  <c r="O145" i="14"/>
  <c r="P145" i="14"/>
  <c r="Q145" i="14"/>
  <c r="I54" i="15"/>
  <c r="H54" i="15"/>
  <c r="I46" i="15"/>
  <c r="H46" i="15"/>
  <c r="Z32" i="10"/>
  <c r="T32" i="10"/>
  <c r="Z31" i="10"/>
  <c r="T31" i="10"/>
  <c r="Z30" i="10"/>
  <c r="T30" i="10"/>
  <c r="Z29" i="10"/>
  <c r="T29" i="10"/>
  <c r="Z28" i="10"/>
  <c r="T28" i="10"/>
  <c r="Z27" i="10"/>
  <c r="T27" i="10"/>
  <c r="Z26" i="10"/>
  <c r="T26" i="10"/>
  <c r="Z25" i="10"/>
  <c r="T25" i="10"/>
  <c r="Z24" i="10"/>
  <c r="T24" i="10"/>
  <c r="Z23" i="10"/>
  <c r="T23" i="10"/>
  <c r="Z22" i="10"/>
  <c r="T22" i="10"/>
  <c r="Z21" i="10"/>
  <c r="T21" i="10"/>
  <c r="Z20" i="10"/>
  <c r="T20" i="10"/>
  <c r="Z19" i="10"/>
  <c r="T19" i="10"/>
  <c r="Z18" i="10"/>
  <c r="T18" i="10"/>
  <c r="Z17" i="10"/>
  <c r="T17" i="10"/>
  <c r="Z16" i="10"/>
  <c r="T16" i="10"/>
  <c r="Z15" i="10"/>
  <c r="T15" i="10"/>
  <c r="Z14" i="10"/>
  <c r="T14" i="10"/>
  <c r="Z13" i="10"/>
  <c r="T13" i="10"/>
  <c r="Z12" i="10"/>
  <c r="T12" i="10"/>
  <c r="Z11" i="10"/>
  <c r="T11" i="10"/>
  <c r="Z10" i="10"/>
  <c r="T10" i="10"/>
  <c r="Q11" i="14"/>
  <c r="Q12" i="14"/>
  <c r="Z11" i="14"/>
  <c r="Q86" i="14"/>
  <c r="Z13" i="14"/>
  <c r="Q17" i="14"/>
  <c r="Q18" i="14"/>
  <c r="Q87" i="14"/>
  <c r="Z14" i="14"/>
  <c r="Q89" i="14"/>
  <c r="T86" i="14"/>
  <c r="Q23" i="14"/>
  <c r="Q24" i="14"/>
  <c r="Q93" i="14"/>
  <c r="Z20" i="14"/>
  <c r="Q94" i="14"/>
  <c r="Q130" i="14"/>
  <c r="Q131" i="14"/>
  <c r="Q101" i="14"/>
  <c r="Q29" i="14"/>
  <c r="Q30" i="14"/>
  <c r="Q102" i="14"/>
  <c r="Z28" i="14"/>
  <c r="Q103" i="14"/>
  <c r="Q104" i="14"/>
  <c r="Z30" i="14"/>
  <c r="Q105" i="14"/>
  <c r="Z31" i="14"/>
  <c r="Q106" i="14"/>
  <c r="Z32" i="14"/>
  <c r="Q107" i="14"/>
  <c r="Q108" i="14"/>
  <c r="Z34" i="14"/>
  <c r="Q109" i="14"/>
  <c r="Q110" i="14"/>
  <c r="Z36" i="14"/>
  <c r="Q111" i="14"/>
  <c r="T106" i="14"/>
  <c r="Q41" i="14"/>
  <c r="Q42" i="14"/>
  <c r="Q112" i="14"/>
  <c r="T107" i="14"/>
  <c r="Q113" i="14"/>
  <c r="Z39" i="14"/>
  <c r="Q114" i="14"/>
  <c r="T109" i="14"/>
  <c r="Q115" i="14"/>
  <c r="Q116" i="14"/>
  <c r="Z42" i="14"/>
  <c r="Q117" i="14"/>
  <c r="T112" i="14"/>
  <c r="Q47" i="14"/>
  <c r="Q118" i="14"/>
  <c r="Z44" i="14"/>
  <c r="Q119" i="14"/>
  <c r="T114" i="14"/>
  <c r="Q120" i="14"/>
  <c r="Q121" i="14"/>
  <c r="Z47" i="14"/>
  <c r="Q122" i="14"/>
  <c r="Z48" i="14"/>
  <c r="Q52" i="14"/>
  <c r="Q123" i="14"/>
  <c r="Q124" i="14"/>
  <c r="Z50" i="14"/>
  <c r="Q125" i="14"/>
  <c r="Q126" i="14"/>
  <c r="Z52" i="14"/>
  <c r="Q127" i="14"/>
  <c r="Q57" i="14"/>
  <c r="Z54" i="14"/>
  <c r="Z55" i="14"/>
  <c r="Z57" i="14"/>
  <c r="Q61" i="14"/>
  <c r="Q72" i="14"/>
  <c r="Z60" i="14"/>
  <c r="Q73" i="14"/>
  <c r="Z61" i="14"/>
  <c r="Q65" i="14"/>
  <c r="Q74" i="14"/>
  <c r="Z62" i="14"/>
  <c r="Q75" i="14"/>
  <c r="Z63" i="14"/>
  <c r="Q76" i="14"/>
  <c r="Z64" i="14"/>
  <c r="Z65" i="14"/>
  <c r="Z66" i="14"/>
  <c r="Z67" i="14"/>
  <c r="Q134" i="14"/>
  <c r="L81" i="14"/>
  <c r="E83" i="14"/>
  <c r="Q83" i="14"/>
  <c r="U83" i="14"/>
  <c r="U84" i="14"/>
  <c r="U85" i="14"/>
  <c r="U86" i="14"/>
  <c r="U87" i="14"/>
  <c r="U88" i="14"/>
  <c r="U89" i="14"/>
  <c r="U90" i="14"/>
  <c r="U91" i="14"/>
  <c r="Q97" i="14"/>
  <c r="U97" i="14"/>
  <c r="U98" i="14"/>
  <c r="U99" i="14"/>
  <c r="U100" i="14"/>
  <c r="U101" i="14"/>
  <c r="U102" i="14"/>
  <c r="U103" i="14"/>
  <c r="U104" i="14"/>
  <c r="U105" i="14"/>
  <c r="U106" i="14"/>
  <c r="U107" i="14"/>
  <c r="U108" i="14"/>
  <c r="U109" i="14"/>
  <c r="U110" i="14"/>
  <c r="U111" i="14"/>
  <c r="U112" i="14"/>
  <c r="U113" i="14"/>
  <c r="U114" i="14"/>
  <c r="U115" i="14"/>
  <c r="U116" i="14"/>
  <c r="U117" i="14"/>
  <c r="U118" i="14"/>
  <c r="U119" i="14"/>
  <c r="U120" i="14"/>
  <c r="U121" i="14"/>
  <c r="U122" i="14"/>
  <c r="Q132" i="14"/>
  <c r="T129" i="14"/>
  <c r="U134" i="14"/>
  <c r="Q133" i="14"/>
  <c r="T130" i="14"/>
  <c r="T131" i="14"/>
  <c r="Q135" i="14"/>
  <c r="T132" i="14"/>
  <c r="T133" i="14"/>
  <c r="E139" i="14"/>
  <c r="F139" i="14"/>
  <c r="G139" i="14"/>
  <c r="H139" i="14"/>
  <c r="I139" i="14"/>
  <c r="J139" i="14"/>
  <c r="K139" i="14"/>
  <c r="L139" i="14"/>
  <c r="M139" i="14"/>
  <c r="N139" i="14"/>
  <c r="O139" i="14"/>
  <c r="P139" i="14"/>
  <c r="Q139" i="14"/>
  <c r="E141" i="14"/>
  <c r="F141" i="14"/>
  <c r="G141" i="14"/>
  <c r="H141" i="14"/>
  <c r="I141" i="14"/>
  <c r="J141" i="14"/>
  <c r="K141" i="14"/>
  <c r="L141" i="14"/>
  <c r="M141" i="14"/>
  <c r="N141" i="14"/>
  <c r="O141" i="14"/>
  <c r="P141" i="14"/>
  <c r="Q141" i="14"/>
  <c r="E143" i="14"/>
  <c r="F143" i="14"/>
  <c r="G143" i="14"/>
  <c r="H143" i="14"/>
  <c r="I143" i="14"/>
  <c r="J143" i="14"/>
  <c r="K143" i="14"/>
  <c r="L143" i="14"/>
  <c r="M143" i="14"/>
  <c r="N143" i="14"/>
  <c r="O143" i="14"/>
  <c r="P143" i="14"/>
  <c r="Q143" i="14"/>
  <c r="E155" i="14"/>
  <c r="F155" i="14"/>
  <c r="G155" i="14"/>
  <c r="H155" i="14"/>
  <c r="I155" i="14"/>
  <c r="J155" i="14"/>
  <c r="K155" i="14"/>
  <c r="L155" i="14"/>
  <c r="M155" i="14"/>
  <c r="N155" i="14"/>
  <c r="O155" i="14"/>
  <c r="P155" i="14"/>
  <c r="Q155" i="14"/>
  <c r="I8" i="13"/>
  <c r="I9" i="13"/>
  <c r="E11" i="13"/>
  <c r="F11" i="13"/>
  <c r="F87" i="13"/>
  <c r="G11" i="13"/>
  <c r="G87" i="13"/>
  <c r="H11" i="13"/>
  <c r="Z11" i="13"/>
  <c r="I14" i="13"/>
  <c r="I15" i="13"/>
  <c r="E17" i="13"/>
  <c r="F17" i="13"/>
  <c r="G17" i="13"/>
  <c r="H17" i="13"/>
  <c r="I20" i="13"/>
  <c r="I21" i="13"/>
  <c r="E23" i="13"/>
  <c r="I23" i="13"/>
  <c r="F23" i="13"/>
  <c r="G23" i="13"/>
  <c r="H23" i="13"/>
  <c r="I26" i="13"/>
  <c r="I27" i="13"/>
  <c r="E29" i="13"/>
  <c r="F29" i="13"/>
  <c r="I29" i="13"/>
  <c r="I28" i="13"/>
  <c r="G29" i="13"/>
  <c r="H29" i="13"/>
  <c r="I32" i="13"/>
  <c r="I33" i="13"/>
  <c r="E35" i="13"/>
  <c r="F35" i="13"/>
  <c r="G35" i="13"/>
  <c r="H35" i="13"/>
  <c r="I108" i="13"/>
  <c r="Z37" i="13"/>
  <c r="I38" i="13"/>
  <c r="I39" i="13"/>
  <c r="E41" i="13"/>
  <c r="I41" i="13"/>
  <c r="I40" i="13"/>
  <c r="F41" i="13"/>
  <c r="G41" i="13"/>
  <c r="G88" i="13"/>
  <c r="H41" i="13"/>
  <c r="I44" i="13"/>
  <c r="E46" i="13"/>
  <c r="I46" i="13"/>
  <c r="I45" i="13"/>
  <c r="F46" i="13"/>
  <c r="F89" i="13"/>
  <c r="G46" i="13"/>
  <c r="H46" i="13"/>
  <c r="H89" i="13"/>
  <c r="I49" i="13"/>
  <c r="E51" i="13"/>
  <c r="E89" i="13"/>
  <c r="I89" i="13"/>
  <c r="Z19" i="13"/>
  <c r="F51" i="13"/>
  <c r="G51" i="13"/>
  <c r="G89" i="13"/>
  <c r="H51" i="13"/>
  <c r="I54" i="13"/>
  <c r="Z54" i="13"/>
  <c r="Z55" i="13"/>
  <c r="E56" i="13"/>
  <c r="E66" i="13"/>
  <c r="E85" i="13"/>
  <c r="F56" i="13"/>
  <c r="G56" i="13"/>
  <c r="G66" i="13"/>
  <c r="G85" i="13"/>
  <c r="H56" i="13"/>
  <c r="Z57" i="13"/>
  <c r="I58" i="13"/>
  <c r="E60" i="13"/>
  <c r="F60" i="13"/>
  <c r="G60" i="13"/>
  <c r="H60" i="13"/>
  <c r="H66" i="13"/>
  <c r="H85" i="13"/>
  <c r="H92" i="13"/>
  <c r="H95" i="13"/>
  <c r="H134" i="13"/>
  <c r="H155" i="13"/>
  <c r="I62" i="13"/>
  <c r="E64" i="13"/>
  <c r="F64" i="13"/>
  <c r="I64" i="13"/>
  <c r="I63" i="13"/>
  <c r="G64" i="13"/>
  <c r="H64" i="13"/>
  <c r="Z65" i="13"/>
  <c r="Z66" i="13"/>
  <c r="Z67" i="13"/>
  <c r="I69" i="13"/>
  <c r="I70" i="13"/>
  <c r="Z61" i="13"/>
  <c r="I71" i="13"/>
  <c r="I72" i="13"/>
  <c r="Z63" i="13"/>
  <c r="I73" i="13"/>
  <c r="E74" i="13"/>
  <c r="F74" i="13"/>
  <c r="F93" i="13"/>
  <c r="I93" i="13"/>
  <c r="G74" i="13"/>
  <c r="G93" i="13"/>
  <c r="H74" i="13"/>
  <c r="H93" i="13"/>
  <c r="I78" i="13"/>
  <c r="E80" i="13"/>
  <c r="I80" i="13"/>
  <c r="E125" i="13"/>
  <c r="F125" i="13"/>
  <c r="G125" i="13"/>
  <c r="G133" i="13"/>
  <c r="I83" i="13"/>
  <c r="Z13" i="13"/>
  <c r="I84" i="13"/>
  <c r="Z14" i="13"/>
  <c r="I86" i="13"/>
  <c r="Z16" i="13"/>
  <c r="I90" i="13"/>
  <c r="Z20" i="13"/>
  <c r="I91" i="13"/>
  <c r="Z21" i="13"/>
  <c r="E93" i="13"/>
  <c r="I94" i="13"/>
  <c r="I98" i="13"/>
  <c r="Z25" i="13"/>
  <c r="I99" i="13"/>
  <c r="Z28" i="13"/>
  <c r="I100" i="13"/>
  <c r="Z29" i="13"/>
  <c r="I101" i="13"/>
  <c r="Z30" i="13"/>
  <c r="I102" i="13"/>
  <c r="Z31" i="13"/>
  <c r="I103" i="13"/>
  <c r="Z32" i="13"/>
  <c r="I104" i="13"/>
  <c r="Z33" i="13"/>
  <c r="I105" i="13"/>
  <c r="Z34" i="13"/>
  <c r="I106" i="13"/>
  <c r="Z35" i="13"/>
  <c r="I107" i="13"/>
  <c r="Z36" i="13"/>
  <c r="I109" i="13"/>
  <c r="Z38" i="13"/>
  <c r="I110" i="13"/>
  <c r="Z39" i="13"/>
  <c r="I111" i="13"/>
  <c r="Z40" i="13"/>
  <c r="I112" i="13"/>
  <c r="Z41" i="13"/>
  <c r="I113" i="13"/>
  <c r="Z42" i="13"/>
  <c r="I114" i="13"/>
  <c r="Z43" i="13"/>
  <c r="I115" i="13"/>
  <c r="Z44" i="13"/>
  <c r="I116" i="13"/>
  <c r="Z45" i="13"/>
  <c r="I117" i="13"/>
  <c r="Z46" i="13"/>
  <c r="I118" i="13"/>
  <c r="Z47" i="13"/>
  <c r="I119" i="13"/>
  <c r="Z48" i="13"/>
  <c r="I120" i="13"/>
  <c r="Z49" i="13"/>
  <c r="I121" i="13"/>
  <c r="Z50" i="13"/>
  <c r="I122" i="13"/>
  <c r="Z51" i="13"/>
  <c r="I123" i="13"/>
  <c r="Z52" i="13"/>
  <c r="I124" i="13"/>
  <c r="Z53" i="13"/>
  <c r="H125" i="13"/>
  <c r="H133" i="13"/>
  <c r="I127" i="13"/>
  <c r="Z24" i="13"/>
  <c r="I128" i="13"/>
  <c r="I129" i="13"/>
  <c r="I130" i="13"/>
  <c r="I131" i="13"/>
  <c r="Z69" i="13"/>
  <c r="I132" i="13"/>
  <c r="I135" i="13"/>
  <c r="E136" i="13"/>
  <c r="F136" i="13"/>
  <c r="G136" i="13"/>
  <c r="H136" i="13"/>
  <c r="I136" i="13"/>
  <c r="I137" i="13"/>
  <c r="E138" i="13"/>
  <c r="F138" i="13"/>
  <c r="G138" i="13"/>
  <c r="H138" i="13"/>
  <c r="I138" i="13"/>
  <c r="I139" i="13"/>
  <c r="E140" i="13"/>
  <c r="F140" i="13"/>
  <c r="G140" i="13"/>
  <c r="H140" i="13"/>
  <c r="I140" i="13"/>
  <c r="I141" i="13"/>
  <c r="E142" i="13"/>
  <c r="F142" i="13"/>
  <c r="G142" i="13"/>
  <c r="H142" i="13"/>
  <c r="I142" i="13"/>
  <c r="N6" i="1"/>
  <c r="P6" i="1"/>
  <c r="N26" i="1"/>
  <c r="N27" i="1"/>
  <c r="F34" i="1"/>
  <c r="K40" i="7"/>
  <c r="K10" i="5"/>
  <c r="K11" i="5"/>
  <c r="K12" i="5"/>
  <c r="K13" i="5"/>
  <c r="K14" i="5"/>
  <c r="K15" i="5"/>
  <c r="K16" i="5"/>
  <c r="K17" i="5"/>
  <c r="K18" i="5"/>
  <c r="K21" i="5"/>
  <c r="K22" i="5"/>
  <c r="K23" i="5"/>
  <c r="K24" i="5"/>
  <c r="K25" i="5"/>
  <c r="K26" i="5"/>
  <c r="K30" i="5"/>
  <c r="N11" i="5"/>
  <c r="K27" i="5"/>
  <c r="K28" i="5"/>
  <c r="K29" i="5"/>
  <c r="K33" i="5"/>
  <c r="K34" i="5"/>
  <c r="K35" i="5"/>
  <c r="K36" i="5"/>
  <c r="K37" i="5"/>
  <c r="K38" i="5"/>
  <c r="K39" i="5"/>
  <c r="K40" i="5"/>
  <c r="K41" i="5"/>
  <c r="K45" i="5"/>
  <c r="K46" i="5"/>
  <c r="K47" i="5"/>
  <c r="K48" i="5"/>
  <c r="K49" i="5"/>
  <c r="K50" i="5"/>
  <c r="K51" i="5"/>
  <c r="K52" i="5"/>
  <c r="K53" i="5"/>
  <c r="K54" i="5"/>
  <c r="D55" i="5"/>
  <c r="K55" i="5"/>
  <c r="F55" i="5"/>
  <c r="F57" i="5"/>
  <c r="E55" i="5"/>
  <c r="H55" i="5"/>
  <c r="H57" i="5"/>
  <c r="G55" i="5"/>
  <c r="G57" i="5"/>
  <c r="J55" i="5"/>
  <c r="I55" i="5"/>
  <c r="I57" i="5"/>
  <c r="I83" i="5"/>
  <c r="D56" i="5"/>
  <c r="F56" i="5"/>
  <c r="E56" i="5"/>
  <c r="G56" i="5"/>
  <c r="H56" i="5"/>
  <c r="J56" i="5"/>
  <c r="I56" i="5"/>
  <c r="K61" i="5"/>
  <c r="K62" i="5"/>
  <c r="K63" i="5"/>
  <c r="K64" i="5"/>
  <c r="K65" i="5"/>
  <c r="K66" i="5"/>
  <c r="K67" i="5"/>
  <c r="K68" i="5"/>
  <c r="N16" i="5"/>
  <c r="K71" i="5"/>
  <c r="K72" i="5"/>
  <c r="K73" i="5"/>
  <c r="K74" i="5"/>
  <c r="K75" i="5"/>
  <c r="K76" i="5"/>
  <c r="K77" i="5"/>
  <c r="K78" i="5"/>
  <c r="N17" i="5"/>
  <c r="J19" i="5"/>
  <c r="J30" i="5"/>
  <c r="J42" i="5"/>
  <c r="J43" i="5"/>
  <c r="J68" i="5"/>
  <c r="J78" i="5"/>
  <c r="I42" i="5"/>
  <c r="I19" i="5"/>
  <c r="I30" i="5"/>
  <c r="I43" i="5"/>
  <c r="I68" i="5"/>
  <c r="I78" i="5"/>
  <c r="H19" i="5"/>
  <c r="H82" i="5"/>
  <c r="H30" i="5"/>
  <c r="H42" i="5"/>
  <c r="H68" i="5"/>
  <c r="H78" i="5"/>
  <c r="H79" i="5"/>
  <c r="G78" i="5"/>
  <c r="G79" i="5"/>
  <c r="G68" i="5"/>
  <c r="G19" i="5"/>
  <c r="G30" i="5"/>
  <c r="G43" i="5"/>
  <c r="G80" i="5"/>
  <c r="G81" i="5"/>
  <c r="G42" i="5"/>
  <c r="F19" i="5"/>
  <c r="F30" i="5"/>
  <c r="F42" i="5"/>
  <c r="F43" i="5"/>
  <c r="F68" i="5"/>
  <c r="F78" i="5"/>
  <c r="E19" i="5"/>
  <c r="E30" i="5"/>
  <c r="E42" i="5"/>
  <c r="E43" i="5"/>
  <c r="E68" i="5"/>
  <c r="E78" i="5"/>
  <c r="D19" i="5"/>
  <c r="D30" i="5"/>
  <c r="D43" i="5"/>
  <c r="D42" i="5"/>
  <c r="D68" i="5"/>
  <c r="D79" i="5"/>
  <c r="D78" i="5"/>
  <c r="K7" i="5"/>
  <c r="N8" i="5"/>
  <c r="N9" i="5"/>
  <c r="H8" i="4"/>
  <c r="H9" i="4"/>
  <c r="H10" i="4"/>
  <c r="H11" i="4"/>
  <c r="H12" i="4"/>
  <c r="H17" i="4"/>
  <c r="H13" i="4"/>
  <c r="H14" i="4"/>
  <c r="H15" i="4"/>
  <c r="H16" i="4"/>
  <c r="H19" i="4"/>
  <c r="H20" i="4"/>
  <c r="H28" i="4"/>
  <c r="K9" i="4"/>
  <c r="H21" i="4"/>
  <c r="H22" i="4"/>
  <c r="H23" i="4"/>
  <c r="H24" i="4"/>
  <c r="H25" i="4"/>
  <c r="H26" i="4"/>
  <c r="H27" i="4"/>
  <c r="H43" i="4"/>
  <c r="H44" i="4"/>
  <c r="H45" i="4"/>
  <c r="H46" i="4"/>
  <c r="H47" i="4"/>
  <c r="H48" i="4"/>
  <c r="H49" i="4"/>
  <c r="H50" i="4"/>
  <c r="H51" i="4"/>
  <c r="H52" i="4"/>
  <c r="D53" i="4"/>
  <c r="G53" i="4"/>
  <c r="D54" i="4"/>
  <c r="G54" i="4"/>
  <c r="H59" i="4"/>
  <c r="H65" i="4"/>
  <c r="K14" i="4"/>
  <c r="H60" i="4"/>
  <c r="H61" i="4"/>
  <c r="H62" i="4"/>
  <c r="H63" i="4"/>
  <c r="H64" i="4"/>
  <c r="G17" i="4"/>
  <c r="G28" i="4"/>
  <c r="G65" i="4"/>
  <c r="D17" i="4"/>
  <c r="D28" i="4"/>
  <c r="D65" i="4"/>
  <c r="H31" i="4"/>
  <c r="H32" i="4"/>
  <c r="H33" i="4"/>
  <c r="H34" i="4"/>
  <c r="H35" i="4"/>
  <c r="H36" i="4"/>
  <c r="H37" i="4"/>
  <c r="H38" i="4"/>
  <c r="H39" i="4"/>
  <c r="H68" i="4"/>
  <c r="H69" i="4"/>
  <c r="H75" i="4"/>
  <c r="H70" i="4"/>
  <c r="H71" i="4"/>
  <c r="H72" i="4"/>
  <c r="H73" i="4"/>
  <c r="H74" i="4"/>
  <c r="G40" i="4"/>
  <c r="G75" i="4"/>
  <c r="D40" i="4"/>
  <c r="D41" i="4"/>
  <c r="D75" i="4"/>
  <c r="K7" i="4"/>
  <c r="K6" i="4"/>
  <c r="C3" i="7"/>
  <c r="K48" i="7"/>
  <c r="Z8" i="10"/>
  <c r="Z34" i="10"/>
  <c r="AA8" i="10"/>
  <c r="AB8" i="10"/>
  <c r="AC8" i="10"/>
  <c r="AD8" i="10"/>
  <c r="AH8" i="10"/>
  <c r="AE8" i="10"/>
  <c r="AF8" i="10"/>
  <c r="AI8" i="10"/>
  <c r="AK8" i="10"/>
  <c r="AL8" i="10"/>
  <c r="Z9" i="10"/>
  <c r="AA9" i="10"/>
  <c r="AB9" i="10"/>
  <c r="AC9" i="10"/>
  <c r="AG9" i="10"/>
  <c r="AD9" i="10"/>
  <c r="AH9" i="10"/>
  <c r="AE9" i="10"/>
  <c r="AF9" i="10"/>
  <c r="AI9" i="10"/>
  <c r="AK9" i="10"/>
  <c r="AL9" i="10"/>
  <c r="AA10" i="10"/>
  <c r="AB10" i="10"/>
  <c r="AF10" i="10"/>
  <c r="AC10" i="10"/>
  <c r="AD10" i="10"/>
  <c r="AG10" i="10"/>
  <c r="AH10" i="10"/>
  <c r="AI10" i="10"/>
  <c r="AK10" i="10"/>
  <c r="AL10" i="10"/>
  <c r="AA11" i="10"/>
  <c r="AB11" i="10"/>
  <c r="AC11" i="10"/>
  <c r="AG11" i="10"/>
  <c r="AD11" i="10"/>
  <c r="AE11" i="10"/>
  <c r="AF11" i="10"/>
  <c r="AH11" i="10"/>
  <c r="AI11" i="10"/>
  <c r="AK11" i="10"/>
  <c r="AL11" i="10"/>
  <c r="AA12" i="10"/>
  <c r="AE12" i="10"/>
  <c r="AB12" i="10"/>
  <c r="AF12" i="10"/>
  <c r="AC12" i="10"/>
  <c r="AG12" i="10"/>
  <c r="AD12" i="10"/>
  <c r="AH12" i="10"/>
  <c r="AI12" i="10"/>
  <c r="AK12" i="10"/>
  <c r="AL12" i="10"/>
  <c r="AA13" i="10"/>
  <c r="AE13" i="10"/>
  <c r="AB13" i="10"/>
  <c r="AF13" i="10"/>
  <c r="AF34" i="10"/>
  <c r="N38" i="10"/>
  <c r="AC13" i="10"/>
  <c r="AD13" i="10"/>
  <c r="AG13" i="10"/>
  <c r="AH13" i="10"/>
  <c r="AI13" i="10"/>
  <c r="AK13" i="10"/>
  <c r="AL13" i="10"/>
  <c r="AA14" i="10"/>
  <c r="AB14" i="10"/>
  <c r="AC14" i="10"/>
  <c r="AG14" i="10"/>
  <c r="AD14" i="10"/>
  <c r="AH14" i="10"/>
  <c r="AE14" i="10"/>
  <c r="AF14" i="10"/>
  <c r="AI14" i="10"/>
  <c r="AK14" i="10"/>
  <c r="AL14" i="10"/>
  <c r="AA15" i="10"/>
  <c r="AE15" i="10"/>
  <c r="AB15" i="10"/>
  <c r="AF15" i="10"/>
  <c r="AC15" i="10"/>
  <c r="AG15" i="10"/>
  <c r="AD15" i="10"/>
  <c r="AH15" i="10"/>
  <c r="AI15" i="10"/>
  <c r="AK15" i="10"/>
  <c r="AK34" i="10"/>
  <c r="P35" i="10"/>
  <c r="AL15" i="10"/>
  <c r="AA16" i="10"/>
  <c r="AE16" i="10"/>
  <c r="AB16" i="10"/>
  <c r="AC16" i="10"/>
  <c r="AD16" i="10"/>
  <c r="AF16" i="10"/>
  <c r="AG16" i="10"/>
  <c r="AH16" i="10"/>
  <c r="AI16" i="10"/>
  <c r="AK16" i="10"/>
  <c r="AL16" i="10"/>
  <c r="AA17" i="10"/>
  <c r="AB17" i="10"/>
  <c r="AF17" i="10"/>
  <c r="AC17" i="10"/>
  <c r="AG17" i="10"/>
  <c r="AD17" i="10"/>
  <c r="AH17" i="10"/>
  <c r="AE17" i="10"/>
  <c r="AI17" i="10"/>
  <c r="AK17" i="10"/>
  <c r="AL17" i="10"/>
  <c r="AA18" i="10"/>
  <c r="AE18" i="10"/>
  <c r="AB18" i="10"/>
  <c r="AF18" i="10"/>
  <c r="AC18" i="10"/>
  <c r="AG18" i="10"/>
  <c r="AD18" i="10"/>
  <c r="AH18" i="10"/>
  <c r="AI18" i="10"/>
  <c r="AK18" i="10"/>
  <c r="AL18" i="10"/>
  <c r="AA19" i="10"/>
  <c r="AE19" i="10"/>
  <c r="AB19" i="10"/>
  <c r="AF19" i="10"/>
  <c r="AC19" i="10"/>
  <c r="AD19" i="10"/>
  <c r="AH19" i="10"/>
  <c r="AG19" i="10"/>
  <c r="AI19" i="10"/>
  <c r="AK19" i="10"/>
  <c r="AL19" i="10"/>
  <c r="AA20" i="10"/>
  <c r="AE20" i="10"/>
  <c r="AB20" i="10"/>
  <c r="AF20" i="10"/>
  <c r="AC20" i="10"/>
  <c r="AG20" i="10"/>
  <c r="AD20" i="10"/>
  <c r="AH20" i="10"/>
  <c r="AI20" i="10"/>
  <c r="AK20" i="10"/>
  <c r="AL20" i="10"/>
  <c r="AA21" i="10"/>
  <c r="AE21" i="10"/>
  <c r="AB21" i="10"/>
  <c r="AF21" i="10"/>
  <c r="AC21" i="10"/>
  <c r="AD21" i="10"/>
  <c r="AG21" i="10"/>
  <c r="AH21" i="10"/>
  <c r="AI21" i="10"/>
  <c r="AK21" i="10"/>
  <c r="AL21" i="10"/>
  <c r="AA22" i="10"/>
  <c r="AB22" i="10"/>
  <c r="AC22" i="10"/>
  <c r="AD22" i="10"/>
  <c r="AH22" i="10"/>
  <c r="AE22" i="10"/>
  <c r="AF22" i="10"/>
  <c r="AG22" i="10"/>
  <c r="AI22" i="10"/>
  <c r="AK22" i="10"/>
  <c r="AL22" i="10"/>
  <c r="AA23" i="10"/>
  <c r="AE23" i="10"/>
  <c r="AB23" i="10"/>
  <c r="AF23" i="10"/>
  <c r="AC23" i="10"/>
  <c r="AG23" i="10"/>
  <c r="AD23" i="10"/>
  <c r="AH23" i="10"/>
  <c r="AI23" i="10"/>
  <c r="AK23" i="10"/>
  <c r="AL23" i="10"/>
  <c r="AA24" i="10"/>
  <c r="AB24" i="10"/>
  <c r="AC24" i="10"/>
  <c r="AD24" i="10"/>
  <c r="AE24" i="10"/>
  <c r="AF24" i="10"/>
  <c r="AG24" i="10"/>
  <c r="AH24" i="10"/>
  <c r="AI24" i="10"/>
  <c r="AK24" i="10"/>
  <c r="AL24" i="10"/>
  <c r="AA25" i="10"/>
  <c r="AB25" i="10"/>
  <c r="AF25" i="10"/>
  <c r="AC25" i="10"/>
  <c r="AG25" i="10"/>
  <c r="AD25" i="10"/>
  <c r="AH25" i="10"/>
  <c r="AE25" i="10"/>
  <c r="AI25" i="10"/>
  <c r="AK25" i="10"/>
  <c r="AL25" i="10"/>
  <c r="AA26" i="10"/>
  <c r="AE26" i="10"/>
  <c r="AB26" i="10"/>
  <c r="AF26" i="10"/>
  <c r="AC26" i="10"/>
  <c r="AG26" i="10"/>
  <c r="AD26" i="10"/>
  <c r="AH26" i="10"/>
  <c r="AI26" i="10"/>
  <c r="AK26" i="10"/>
  <c r="AL26" i="10"/>
  <c r="AA27" i="10"/>
  <c r="AB27" i="10"/>
  <c r="AF27" i="10"/>
  <c r="AC27" i="10"/>
  <c r="AD27" i="10"/>
  <c r="AE27" i="10"/>
  <c r="AG27" i="10"/>
  <c r="AH27" i="10"/>
  <c r="AI27" i="10"/>
  <c r="AK27" i="10"/>
  <c r="AL27" i="10"/>
  <c r="AA28" i="10"/>
  <c r="AB28" i="10"/>
  <c r="AF28" i="10"/>
  <c r="AC28" i="10"/>
  <c r="AG28" i="10"/>
  <c r="AD28" i="10"/>
  <c r="AH28" i="10"/>
  <c r="AE28" i="10"/>
  <c r="AI28" i="10"/>
  <c r="AK28" i="10"/>
  <c r="AL28" i="10"/>
  <c r="AA29" i="10"/>
  <c r="AB29" i="10"/>
  <c r="AF29" i="10"/>
  <c r="AC29" i="10"/>
  <c r="AD29" i="10"/>
  <c r="AH29" i="10"/>
  <c r="AE29" i="10"/>
  <c r="AG29" i="10"/>
  <c r="AI29" i="10"/>
  <c r="AK29" i="10"/>
  <c r="AL29" i="10"/>
  <c r="AA30" i="10"/>
  <c r="AB30" i="10"/>
  <c r="AC30" i="10"/>
  <c r="AG30" i="10"/>
  <c r="AD30" i="10"/>
  <c r="AH30" i="10"/>
  <c r="AE30" i="10"/>
  <c r="AF30" i="10"/>
  <c r="AI30" i="10"/>
  <c r="AK30" i="10"/>
  <c r="AL30" i="10"/>
  <c r="AA31" i="10"/>
  <c r="AB31" i="10"/>
  <c r="AF31" i="10"/>
  <c r="AC31" i="10"/>
  <c r="AD31" i="10"/>
  <c r="AE31" i="10"/>
  <c r="AG31" i="10"/>
  <c r="AH31" i="10"/>
  <c r="AI31" i="10"/>
  <c r="AK31" i="10"/>
  <c r="AL31" i="10"/>
  <c r="AA32" i="10"/>
  <c r="AB32" i="10"/>
  <c r="AC32" i="10"/>
  <c r="AD32" i="10"/>
  <c r="AH32" i="10"/>
  <c r="AE32" i="10"/>
  <c r="AF32" i="10"/>
  <c r="AG32" i="10"/>
  <c r="AI32" i="10"/>
  <c r="AK32" i="10"/>
  <c r="AL32" i="10"/>
  <c r="K34" i="10"/>
  <c r="L34" i="10"/>
  <c r="N34" i="10"/>
  <c r="P34" i="10"/>
  <c r="R34" i="10"/>
  <c r="K39" i="10"/>
  <c r="Z62" i="13"/>
  <c r="E133" i="13"/>
  <c r="Z37" i="14"/>
  <c r="L13" i="17"/>
  <c r="T59" i="21"/>
  <c r="T47" i="21"/>
  <c r="R29" i="21"/>
  <c r="T29" i="21"/>
  <c r="S29" i="21"/>
  <c r="R27" i="21"/>
  <c r="R25" i="21"/>
  <c r="T25" i="21"/>
  <c r="S25" i="21"/>
  <c r="T23" i="21"/>
  <c r="S23" i="21"/>
  <c r="R21" i="21"/>
  <c r="R17" i="21"/>
  <c r="S17" i="21"/>
  <c r="T62" i="21"/>
  <c r="R60" i="21"/>
  <c r="T61" i="21"/>
  <c r="R49" i="21"/>
  <c r="X47" i="21"/>
  <c r="X49" i="21"/>
  <c r="X51" i="21"/>
  <c r="X59" i="21"/>
  <c r="G65" i="21"/>
  <c r="T60" i="21"/>
  <c r="T56" i="21"/>
  <c r="T32" i="21"/>
  <c r="T28" i="21"/>
  <c r="T26" i="21"/>
  <c r="T24" i="21"/>
  <c r="I79" i="5"/>
  <c r="I82" i="5"/>
  <c r="D57" i="5"/>
  <c r="E88" i="13"/>
  <c r="I11" i="13"/>
  <c r="I10" i="13"/>
  <c r="P13" i="17"/>
  <c r="K13" i="17"/>
  <c r="N13" i="17"/>
  <c r="R62" i="21"/>
  <c r="S62" i="21"/>
  <c r="S50" i="21"/>
  <c r="S32" i="21"/>
  <c r="R32" i="21"/>
  <c r="S30" i="21"/>
  <c r="R30" i="21"/>
  <c r="S28" i="21"/>
  <c r="R28" i="21"/>
  <c r="S26" i="21"/>
  <c r="R26" i="21"/>
  <c r="S24" i="21"/>
  <c r="R24" i="21"/>
  <c r="S22" i="21"/>
  <c r="R22" i="21"/>
  <c r="S18" i="21"/>
  <c r="S58" i="21"/>
  <c r="P12" i="17"/>
  <c r="D83" i="5"/>
  <c r="H87" i="13"/>
  <c r="AG8" i="10"/>
  <c r="D80" i="5"/>
  <c r="D81" i="5"/>
  <c r="T9" i="10"/>
  <c r="F84" i="5"/>
  <c r="R56" i="21"/>
  <c r="T27" i="21"/>
  <c r="S27" i="21"/>
  <c r="T19" i="21"/>
  <c r="AD34" i="10"/>
  <c r="R37" i="10"/>
  <c r="H43" i="5"/>
  <c r="H80" i="5"/>
  <c r="H81" i="5"/>
  <c r="K42" i="5"/>
  <c r="Z64" i="13"/>
  <c r="H88" i="13"/>
  <c r="X48" i="21"/>
  <c r="H65" i="21"/>
  <c r="X56" i="21"/>
  <c r="K15" i="4"/>
  <c r="H53" i="4"/>
  <c r="D55" i="4"/>
  <c r="H81" i="4"/>
  <c r="K20" i="4"/>
  <c r="K8" i="4"/>
  <c r="Z60" i="13"/>
  <c r="I74" i="13"/>
  <c r="S55" i="21"/>
  <c r="T55" i="21"/>
  <c r="S52" i="21"/>
  <c r="T52" i="21"/>
  <c r="R52" i="21"/>
  <c r="AL34" i="10"/>
  <c r="R35" i="10"/>
  <c r="AE10" i="10"/>
  <c r="AA34" i="10"/>
  <c r="L37" i="10"/>
  <c r="AH34" i="10"/>
  <c r="R38" i="10"/>
  <c r="F133" i="13"/>
  <c r="I133" i="13"/>
  <c r="I125" i="13"/>
  <c r="I80" i="5"/>
  <c r="I81" i="5"/>
  <c r="D82" i="5"/>
  <c r="D84" i="5"/>
  <c r="F80" i="5"/>
  <c r="F81" i="5"/>
  <c r="K57" i="5"/>
  <c r="AG34" i="10"/>
  <c r="P38" i="10"/>
  <c r="T8" i="10"/>
  <c r="K35" i="10"/>
  <c r="H54" i="4"/>
  <c r="G55" i="4"/>
  <c r="G32" i="19"/>
  <c r="F27" i="1"/>
  <c r="F28" i="1"/>
  <c r="G28" i="1"/>
  <c r="P8" i="1"/>
  <c r="S61" i="21"/>
  <c r="R61" i="21"/>
  <c r="S20" i="21"/>
  <c r="T20" i="21"/>
  <c r="R20" i="21"/>
  <c r="N12" i="5"/>
  <c r="R55" i="21"/>
  <c r="AI34" i="10"/>
  <c r="L35" i="10"/>
  <c r="G41" i="4"/>
  <c r="F83" i="5"/>
  <c r="F82" i="5"/>
  <c r="K56" i="5"/>
  <c r="N23" i="5"/>
  <c r="E57" i="5"/>
  <c r="F88" i="13"/>
  <c r="I88" i="13"/>
  <c r="Z18" i="13"/>
  <c r="R31" i="21"/>
  <c r="T31" i="21"/>
  <c r="S31" i="21"/>
  <c r="AB34" i="10"/>
  <c r="N37" i="10"/>
  <c r="I84" i="5"/>
  <c r="AE34" i="10"/>
  <c r="L38" i="10"/>
  <c r="AC34" i="10"/>
  <c r="P37" i="10"/>
  <c r="H40" i="4"/>
  <c r="G92" i="13"/>
  <c r="G95" i="13"/>
  <c r="G134" i="13"/>
  <c r="G155" i="13"/>
  <c r="S48" i="21"/>
  <c r="T48" i="21"/>
  <c r="R48" i="21"/>
  <c r="I51" i="13"/>
  <c r="I50" i="13"/>
  <c r="E79" i="5"/>
  <c r="E80" i="5"/>
  <c r="E81" i="5"/>
  <c r="I35" i="13"/>
  <c r="I34" i="13"/>
  <c r="M30" i="19"/>
  <c r="T21" i="21"/>
  <c r="S21" i="21"/>
  <c r="T57" i="21"/>
  <c r="S57" i="21"/>
  <c r="S53" i="21"/>
  <c r="R53" i="21"/>
  <c r="T53" i="21"/>
  <c r="S49" i="21"/>
  <c r="T49" i="21"/>
  <c r="T63" i="21"/>
  <c r="J13" i="21"/>
  <c r="I56" i="13"/>
  <c r="F66" i="13"/>
  <c r="F85" i="13"/>
  <c r="I17" i="13"/>
  <c r="I16" i="13"/>
  <c r="E87" i="13"/>
  <c r="R58" i="21"/>
  <c r="X50" i="21"/>
  <c r="X53" i="21"/>
  <c r="X54" i="21"/>
  <c r="X55" i="21"/>
  <c r="E65" i="21"/>
  <c r="X52" i="21"/>
  <c r="X57" i="21"/>
  <c r="X58" i="21"/>
  <c r="X61" i="21"/>
  <c r="X62" i="21"/>
  <c r="T18" i="21"/>
  <c r="T33" i="21"/>
  <c r="R18" i="21"/>
  <c r="R33" i="21"/>
  <c r="S34" i="21"/>
  <c r="H11" i="21"/>
  <c r="H13" i="21"/>
  <c r="J14" i="17"/>
  <c r="O13" i="17"/>
  <c r="R54" i="21"/>
  <c r="T54" i="21"/>
  <c r="S54" i="21"/>
  <c r="T50" i="21"/>
  <c r="R50" i="21"/>
  <c r="H55" i="4"/>
  <c r="H84" i="5"/>
  <c r="H83" i="5"/>
  <c r="M13" i="17"/>
  <c r="G83" i="5"/>
  <c r="G82" i="5"/>
  <c r="G84" i="5"/>
  <c r="J84" i="5"/>
  <c r="I60" i="13"/>
  <c r="I59" i="13"/>
  <c r="AJ34" i="10"/>
  <c r="N35" i="10"/>
  <c r="S59" i="21"/>
  <c r="R19" i="21"/>
  <c r="S19" i="21"/>
  <c r="S33" i="21"/>
  <c r="F79" i="5"/>
  <c r="J57" i="5"/>
  <c r="K19" i="5"/>
  <c r="I22" i="13"/>
  <c r="S51" i="21"/>
  <c r="R51" i="21"/>
  <c r="T51" i="21"/>
  <c r="S47" i="21"/>
  <c r="S63" i="21"/>
  <c r="R47" i="21"/>
  <c r="B14" i="17"/>
  <c r="F13" i="17"/>
  <c r="E13" i="17"/>
  <c r="H12" i="17"/>
  <c r="F44" i="1"/>
  <c r="G44" i="1"/>
  <c r="P9" i="1"/>
  <c r="P56" i="1"/>
  <c r="M57" i="1"/>
  <c r="N57" i="1"/>
  <c r="P15" i="1"/>
  <c r="M26" i="1"/>
  <c r="M44" i="1"/>
  <c r="N44" i="1"/>
  <c r="P14" i="1"/>
  <c r="P43" i="1"/>
  <c r="M27" i="1"/>
  <c r="P27" i="1"/>
  <c r="J3" i="7"/>
  <c r="G91" i="14"/>
  <c r="T99" i="14"/>
  <c r="T103" i="14"/>
  <c r="T83" i="14"/>
  <c r="T116" i="14"/>
  <c r="Z24" i="14"/>
  <c r="F91" i="14"/>
  <c r="L92" i="14"/>
  <c r="P92" i="14"/>
  <c r="T119" i="14"/>
  <c r="T117" i="14"/>
  <c r="T113" i="14"/>
  <c r="T100" i="14"/>
  <c r="J91" i="14"/>
  <c r="Z38" i="14"/>
  <c r="K69" i="14"/>
  <c r="K88" i="14"/>
  <c r="T111" i="14"/>
  <c r="T105" i="14"/>
  <c r="T121" i="14"/>
  <c r="P90" i="14"/>
  <c r="O91" i="14"/>
  <c r="M91" i="14"/>
  <c r="H91" i="14"/>
  <c r="K90" i="14"/>
  <c r="J90" i="14"/>
  <c r="Q136" i="14"/>
  <c r="Q67" i="14"/>
  <c r="Q66" i="14"/>
  <c r="T108" i="14"/>
  <c r="N91" i="14"/>
  <c r="F92" i="14"/>
  <c r="J92" i="14"/>
  <c r="T97" i="14"/>
  <c r="T101" i="14"/>
  <c r="T90" i="14"/>
  <c r="P69" i="14"/>
  <c r="P88" i="14"/>
  <c r="O90" i="14"/>
  <c r="L91" i="14"/>
  <c r="K91" i="14"/>
  <c r="J69" i="14"/>
  <c r="J88" i="14"/>
  <c r="I91" i="14"/>
  <c r="I90" i="14"/>
  <c r="G90" i="14"/>
  <c r="E92" i="14"/>
  <c r="G92" i="14"/>
  <c r="K92" i="14"/>
  <c r="N92" i="14"/>
  <c r="P91" i="14"/>
  <c r="H92" i="14"/>
  <c r="Q128" i="14"/>
  <c r="Z43" i="14"/>
  <c r="L69" i="14"/>
  <c r="L88" i="14"/>
  <c r="I69" i="14"/>
  <c r="I88" i="14"/>
  <c r="H90" i="14"/>
  <c r="H69" i="14"/>
  <c r="H88" i="14"/>
  <c r="Q32" i="14"/>
  <c r="Q31" i="14"/>
  <c r="F90" i="14"/>
  <c r="F69" i="14"/>
  <c r="F88" i="14"/>
  <c r="O92" i="14"/>
  <c r="Z69" i="14"/>
  <c r="T136" i="14"/>
  <c r="Z41" i="14"/>
  <c r="T110" i="14"/>
  <c r="Z35" i="14"/>
  <c r="T104" i="14"/>
  <c r="Z51" i="14"/>
  <c r="T120" i="14"/>
  <c r="T102" i="14"/>
  <c r="Z33" i="14"/>
  <c r="T98" i="14"/>
  <c r="Z29" i="14"/>
  <c r="Z25" i="14"/>
  <c r="T94" i="14"/>
  <c r="Z21" i="14"/>
  <c r="T91" i="14"/>
  <c r="Z16" i="14"/>
  <c r="Z53" i="14"/>
  <c r="T122" i="14"/>
  <c r="O69" i="14"/>
  <c r="O88" i="14"/>
  <c r="M69" i="14"/>
  <c r="M88" i="14"/>
  <c r="Q63" i="14"/>
  <c r="Q62" i="14"/>
  <c r="Z49" i="14"/>
  <c r="T118" i="14"/>
  <c r="T115" i="14"/>
  <c r="Z46" i="14"/>
  <c r="N90" i="14"/>
  <c r="Q14" i="14"/>
  <c r="Q13" i="14"/>
  <c r="Q20" i="14"/>
  <c r="Q19" i="14"/>
  <c r="Q44" i="14"/>
  <c r="Q43" i="14"/>
  <c r="Q26" i="14"/>
  <c r="Q25" i="14"/>
  <c r="E69" i="14"/>
  <c r="Q54" i="14"/>
  <c r="Q53" i="14"/>
  <c r="Z40" i="14"/>
  <c r="E91" i="14"/>
  <c r="E90" i="14"/>
  <c r="I92" i="14"/>
  <c r="Q49" i="14"/>
  <c r="Q48" i="14"/>
  <c r="Z45" i="14"/>
  <c r="Q77" i="14"/>
  <c r="T84" i="14"/>
  <c r="Q38" i="14"/>
  <c r="Q37" i="14"/>
  <c r="N69" i="14"/>
  <c r="N88" i="14"/>
  <c r="M90" i="14"/>
  <c r="L90" i="14"/>
  <c r="Q96" i="14"/>
  <c r="G69" i="14"/>
  <c r="G88" i="14"/>
  <c r="M92" i="14"/>
  <c r="Q59" i="14"/>
  <c r="Q58" i="14"/>
  <c r="K84" i="5"/>
  <c r="N22" i="5"/>
  <c r="N10" i="5"/>
  <c r="K82" i="5"/>
  <c r="N21" i="5"/>
  <c r="K83" i="5"/>
  <c r="K13" i="4"/>
  <c r="H79" i="4"/>
  <c r="K19" i="4"/>
  <c r="J15" i="17"/>
  <c r="P14" i="17"/>
  <c r="M14" i="17"/>
  <c r="L14" i="17"/>
  <c r="O14" i="17"/>
  <c r="K14" i="17"/>
  <c r="N14" i="17"/>
  <c r="F92" i="13"/>
  <c r="F95" i="13"/>
  <c r="F134" i="13"/>
  <c r="F155" i="13"/>
  <c r="I85" i="13"/>
  <c r="Z15" i="13"/>
  <c r="H80" i="4"/>
  <c r="E82" i="5"/>
  <c r="E84" i="5"/>
  <c r="E83" i="5"/>
  <c r="K43" i="5"/>
  <c r="G80" i="4"/>
  <c r="G79" i="4"/>
  <c r="K21" i="4"/>
  <c r="J82" i="5"/>
  <c r="J83" i="5"/>
  <c r="I66" i="13"/>
  <c r="I55" i="13"/>
  <c r="H76" i="4"/>
  <c r="K16" i="4"/>
  <c r="I87" i="13"/>
  <c r="Z17" i="13"/>
  <c r="E92" i="13"/>
  <c r="K10" i="4"/>
  <c r="H41" i="4"/>
  <c r="K79" i="5"/>
  <c r="N18" i="5"/>
  <c r="N15" i="5"/>
  <c r="D76" i="4"/>
  <c r="D77" i="4"/>
  <c r="D78" i="4"/>
  <c r="D81" i="4"/>
  <c r="D79" i="4"/>
  <c r="D80" i="4"/>
  <c r="R63" i="21"/>
  <c r="S64" i="21"/>
  <c r="H41" i="21"/>
  <c r="H43" i="21"/>
  <c r="J79" i="5"/>
  <c r="J80" i="5"/>
  <c r="J81" i="5"/>
  <c r="G76" i="4"/>
  <c r="G77" i="4"/>
  <c r="G78" i="4"/>
  <c r="G81" i="4"/>
  <c r="G13" i="17"/>
  <c r="D13" i="17"/>
  <c r="B15" i="17"/>
  <c r="F14" i="17"/>
  <c r="F58" i="1"/>
  <c r="G58" i="1"/>
  <c r="P11" i="1"/>
  <c r="P22" i="1"/>
  <c r="P26" i="1"/>
  <c r="M28" i="1"/>
  <c r="F95" i="14"/>
  <c r="F98" i="14"/>
  <c r="F137" i="14"/>
  <c r="F156" i="14"/>
  <c r="H95" i="14"/>
  <c r="H98" i="14"/>
  <c r="H137" i="14"/>
  <c r="H156" i="14"/>
  <c r="K95" i="14"/>
  <c r="K98" i="14"/>
  <c r="K137" i="14"/>
  <c r="K156" i="14"/>
  <c r="J95" i="14"/>
  <c r="J98" i="14"/>
  <c r="J137" i="14"/>
  <c r="J156" i="14"/>
  <c r="G95" i="14"/>
  <c r="G98" i="14"/>
  <c r="G137" i="14"/>
  <c r="G156" i="14"/>
  <c r="P95" i="14"/>
  <c r="P98" i="14"/>
  <c r="P137" i="14"/>
  <c r="P156" i="14"/>
  <c r="Q91" i="14"/>
  <c r="T88" i="14"/>
  <c r="O95" i="14"/>
  <c r="O98" i="14"/>
  <c r="O137" i="14"/>
  <c r="O156" i="14"/>
  <c r="L95" i="14"/>
  <c r="L98" i="14"/>
  <c r="L137" i="14"/>
  <c r="L156" i="14"/>
  <c r="Q92" i="14"/>
  <c r="T89" i="14"/>
  <c r="U123" i="14"/>
  <c r="Q90" i="14"/>
  <c r="E88" i="14"/>
  <c r="Q69" i="14"/>
  <c r="I95" i="14"/>
  <c r="I98" i="14"/>
  <c r="I137" i="14"/>
  <c r="I156" i="14"/>
  <c r="M95" i="14"/>
  <c r="M98" i="14"/>
  <c r="M137" i="14"/>
  <c r="M156" i="14"/>
  <c r="N95" i="14"/>
  <c r="N98" i="14"/>
  <c r="N137" i="14"/>
  <c r="N156" i="14"/>
  <c r="K11" i="4"/>
  <c r="H77" i="4"/>
  <c r="M15" i="17"/>
  <c r="L15" i="17"/>
  <c r="K15" i="17"/>
  <c r="N15" i="17"/>
  <c r="P15" i="17"/>
  <c r="O15" i="17"/>
  <c r="J16" i="17"/>
  <c r="Z22" i="13"/>
  <c r="Z26" i="13"/>
  <c r="Z58" i="13"/>
  <c r="Z68" i="13"/>
  <c r="E95" i="13"/>
  <c r="I92" i="13"/>
  <c r="N13" i="5"/>
  <c r="K80" i="5"/>
  <c r="C13" i="17"/>
  <c r="F15" i="17"/>
  <c r="B16" i="17"/>
  <c r="N28" i="1"/>
  <c r="M58" i="1"/>
  <c r="M59" i="1"/>
  <c r="Z19" i="14"/>
  <c r="Z18" i="14"/>
  <c r="E95" i="14"/>
  <c r="Q88" i="14"/>
  <c r="T87" i="14"/>
  <c r="Z17" i="14"/>
  <c r="K81" i="5"/>
  <c r="N20" i="5"/>
  <c r="N19" i="5"/>
  <c r="E134" i="13"/>
  <c r="E155" i="13"/>
  <c r="E156" i="13"/>
  <c r="F80" i="13"/>
  <c r="F156" i="13"/>
  <c r="G80" i="13"/>
  <c r="G156" i="13"/>
  <c r="H80" i="13"/>
  <c r="H156" i="13"/>
  <c r="I95" i="13"/>
  <c r="I134" i="13"/>
  <c r="I155" i="13"/>
  <c r="I156" i="13"/>
  <c r="H78" i="4"/>
  <c r="K18" i="4"/>
  <c r="K17" i="4"/>
  <c r="P16" i="17"/>
  <c r="M16" i="17"/>
  <c r="K16" i="17"/>
  <c r="N16" i="17"/>
  <c r="L16" i="17"/>
  <c r="J17" i="17"/>
  <c r="O16" i="17"/>
  <c r="H13" i="17"/>
  <c r="E14" i="17"/>
  <c r="F16" i="17"/>
  <c r="B17" i="17"/>
  <c r="P13" i="1"/>
  <c r="N58" i="1"/>
  <c r="Q95" i="14"/>
  <c r="E98" i="14"/>
  <c r="Z15" i="14"/>
  <c r="Z22" i="14"/>
  <c r="Z26" i="14"/>
  <c r="Z58" i="14"/>
  <c r="Z68" i="14"/>
  <c r="T85" i="14"/>
  <c r="U92" i="14"/>
  <c r="U95" i="14"/>
  <c r="U137" i="14"/>
  <c r="O17" i="17"/>
  <c r="L17" i="17"/>
  <c r="J18" i="17"/>
  <c r="P17" i="17"/>
  <c r="M17" i="17"/>
  <c r="K17" i="17"/>
  <c r="N17" i="17"/>
  <c r="G14" i="17"/>
  <c r="D14" i="17"/>
  <c r="F17" i="17"/>
  <c r="B18" i="17"/>
  <c r="P16" i="1"/>
  <c r="N59" i="1"/>
  <c r="P17" i="1"/>
  <c r="P18" i="1"/>
  <c r="P19" i="1"/>
  <c r="P21" i="1"/>
  <c r="E137" i="14"/>
  <c r="E156" i="14"/>
  <c r="E157" i="14"/>
  <c r="F83" i="14"/>
  <c r="F157" i="14"/>
  <c r="G83" i="14"/>
  <c r="G157" i="14"/>
  <c r="H83" i="14"/>
  <c r="H157" i="14"/>
  <c r="I83" i="14"/>
  <c r="I157" i="14"/>
  <c r="J83" i="14"/>
  <c r="J157" i="14"/>
  <c r="K83" i="14"/>
  <c r="K157" i="14"/>
  <c r="L83" i="14"/>
  <c r="L157" i="14"/>
  <c r="M83" i="14"/>
  <c r="M157" i="14"/>
  <c r="N83" i="14"/>
  <c r="N157" i="14"/>
  <c r="O83" i="14"/>
  <c r="O157" i="14"/>
  <c r="P83" i="14"/>
  <c r="P157" i="14"/>
  <c r="Q98" i="14"/>
  <c r="Q137" i="14"/>
  <c r="Q156" i="14"/>
  <c r="Q157" i="14"/>
  <c r="P18" i="17"/>
  <c r="L18" i="17"/>
  <c r="M18" i="17"/>
  <c r="K18" i="17"/>
  <c r="N18" i="17"/>
  <c r="J19" i="17"/>
  <c r="O18" i="17"/>
  <c r="C14" i="17"/>
  <c r="F18" i="17"/>
  <c r="B19" i="17"/>
  <c r="P19" i="17"/>
  <c r="K19" i="17"/>
  <c r="N19" i="17"/>
  <c r="J20" i="17"/>
  <c r="O19" i="17"/>
  <c r="M19" i="17"/>
  <c r="L19" i="17"/>
  <c r="H14" i="17"/>
  <c r="E15" i="17"/>
  <c r="B20" i="17"/>
  <c r="F19" i="17"/>
  <c r="P20" i="17"/>
  <c r="J21" i="17"/>
  <c r="M20" i="17"/>
  <c r="L20" i="17"/>
  <c r="O20" i="17"/>
  <c r="K20" i="17"/>
  <c r="N20" i="17"/>
  <c r="G15" i="17"/>
  <c r="D15" i="17"/>
  <c r="B21" i="17"/>
  <c r="F20" i="17"/>
  <c r="P21" i="17"/>
  <c r="J22" i="17"/>
  <c r="K21" i="17"/>
  <c r="N21" i="17"/>
  <c r="M21" i="17"/>
  <c r="O21" i="17"/>
  <c r="L21" i="17"/>
  <c r="C15" i="17"/>
  <c r="B22" i="17"/>
  <c r="F21" i="17"/>
  <c r="K22" i="17"/>
  <c r="N22" i="17"/>
  <c r="M22" i="17"/>
  <c r="O22" i="17"/>
  <c r="J23" i="17"/>
  <c r="P22" i="17"/>
  <c r="L22" i="17"/>
  <c r="H15" i="17"/>
  <c r="E16" i="17"/>
  <c r="F22" i="17"/>
  <c r="B23" i="17"/>
  <c r="J24" i="17"/>
  <c r="O23" i="17"/>
  <c r="L23" i="17"/>
  <c r="K23" i="17"/>
  <c r="N23" i="17"/>
  <c r="P23" i="17"/>
  <c r="M23" i="17"/>
  <c r="G16" i="17"/>
  <c r="D16" i="17"/>
  <c r="B24" i="17"/>
  <c r="F23" i="17"/>
  <c r="J25" i="17"/>
  <c r="O24" i="17"/>
  <c r="P24" i="17"/>
  <c r="M24" i="17"/>
  <c r="L24" i="17"/>
  <c r="K24" i="17"/>
  <c r="N24" i="17"/>
  <c r="C16" i="17"/>
  <c r="F24" i="17"/>
  <c r="B25" i="17"/>
  <c r="P25" i="17"/>
  <c r="L25" i="17"/>
  <c r="O25" i="17"/>
  <c r="J26" i="17"/>
  <c r="K25" i="17"/>
  <c r="N25" i="17"/>
  <c r="M25" i="17"/>
  <c r="H16" i="17"/>
  <c r="E17" i="17"/>
  <c r="F25" i="17"/>
  <c r="B26" i="17"/>
  <c r="L26" i="17"/>
  <c r="J27" i="17"/>
  <c r="M26" i="17"/>
  <c r="P26" i="17"/>
  <c r="K26" i="17"/>
  <c r="N26" i="17"/>
  <c r="O26" i="17"/>
  <c r="G17" i="17"/>
  <c r="D17" i="17"/>
  <c r="B27" i="17"/>
  <c r="F26" i="17"/>
  <c r="L27" i="17"/>
  <c r="O27" i="17"/>
  <c r="K27" i="17"/>
  <c r="N27" i="17"/>
  <c r="P27" i="17"/>
  <c r="J28" i="17"/>
  <c r="M27" i="17"/>
  <c r="C17" i="17"/>
  <c r="B28" i="17"/>
  <c r="F27" i="17"/>
  <c r="O28" i="17"/>
  <c r="P28" i="17"/>
  <c r="K28" i="17"/>
  <c r="N28" i="17"/>
  <c r="J29" i="17"/>
  <c r="M28" i="17"/>
  <c r="L28" i="17"/>
  <c r="H17" i="17"/>
  <c r="E18" i="17"/>
  <c r="B29" i="17"/>
  <c r="F28" i="17"/>
  <c r="K29" i="17"/>
  <c r="N29" i="17"/>
  <c r="M29" i="17"/>
  <c r="J30" i="17"/>
  <c r="O29" i="17"/>
  <c r="L29" i="17"/>
  <c r="P29" i="17"/>
  <c r="G18" i="17"/>
  <c r="D18" i="17"/>
  <c r="B30" i="17"/>
  <c r="F29" i="17"/>
  <c r="K30" i="17"/>
  <c r="N30" i="17"/>
  <c r="M30" i="17"/>
  <c r="O30" i="17"/>
  <c r="J31" i="17"/>
  <c r="P30" i="17"/>
  <c r="L30" i="17"/>
  <c r="C18" i="17"/>
  <c r="B31" i="17"/>
  <c r="F30" i="17"/>
  <c r="K31" i="17"/>
  <c r="N31" i="17"/>
  <c r="P31" i="17"/>
  <c r="O31" i="17"/>
  <c r="L31" i="17"/>
  <c r="M31" i="17"/>
  <c r="J32" i="17"/>
  <c r="H18" i="17"/>
  <c r="E19" i="17"/>
  <c r="F31" i="17"/>
  <c r="B32" i="17"/>
  <c r="P32" i="17"/>
  <c r="O32" i="17"/>
  <c r="J33" i="17"/>
  <c r="M32" i="17"/>
  <c r="L32" i="17"/>
  <c r="K32" i="17"/>
  <c r="N32" i="17"/>
  <c r="G19" i="17"/>
  <c r="D19" i="17"/>
  <c r="B33" i="17"/>
  <c r="F32" i="17"/>
  <c r="L33" i="17"/>
  <c r="M33" i="17"/>
  <c r="K33" i="17"/>
  <c r="N33" i="17"/>
  <c r="J34" i="17"/>
  <c r="P33" i="17"/>
  <c r="O33" i="17"/>
  <c r="C19" i="17"/>
  <c r="B34" i="17"/>
  <c r="F33" i="17"/>
  <c r="J35" i="17"/>
  <c r="P34" i="17"/>
  <c r="O34" i="17"/>
  <c r="M34" i="17"/>
  <c r="K34" i="17"/>
  <c r="N34" i="17"/>
  <c r="L34" i="17"/>
  <c r="H19" i="17"/>
  <c r="E20" i="17"/>
  <c r="F34" i="17"/>
  <c r="B35" i="17"/>
  <c r="M35" i="17"/>
  <c r="J36" i="17"/>
  <c r="O35" i="17"/>
  <c r="L35" i="17"/>
  <c r="P35" i="17"/>
  <c r="K35" i="17"/>
  <c r="N35" i="17"/>
  <c r="G20" i="17"/>
  <c r="D20" i="17"/>
  <c r="F35" i="17"/>
  <c r="B36" i="17"/>
  <c r="P36" i="17"/>
  <c r="J37" i="17"/>
  <c r="M36" i="17"/>
  <c r="K36" i="17"/>
  <c r="N36" i="17"/>
  <c r="L36" i="17"/>
  <c r="O36" i="17"/>
  <c r="C20" i="17"/>
  <c r="B37" i="17"/>
  <c r="F36" i="17"/>
  <c r="P37" i="17"/>
  <c r="J38" i="17"/>
  <c r="M37" i="17"/>
  <c r="K37" i="17"/>
  <c r="N37" i="17"/>
  <c r="L37" i="17"/>
  <c r="O37" i="17"/>
  <c r="H20" i="17"/>
  <c r="E21" i="17"/>
  <c r="B38" i="17"/>
  <c r="F37" i="17"/>
  <c r="O38" i="17"/>
  <c r="M38" i="17"/>
  <c r="P38" i="17"/>
  <c r="J39" i="17"/>
  <c r="L38" i="17"/>
  <c r="K38" i="17"/>
  <c r="N38" i="17"/>
  <c r="G21" i="17"/>
  <c r="D21" i="17"/>
  <c r="B39" i="17"/>
  <c r="F38" i="17"/>
  <c r="J40" i="17"/>
  <c r="M39" i="17"/>
  <c r="K39" i="17"/>
  <c r="N39" i="17"/>
  <c r="O39" i="17"/>
  <c r="P39" i="17"/>
  <c r="L39" i="17"/>
  <c r="C21" i="17"/>
  <c r="B40" i="17"/>
  <c r="F39" i="17"/>
  <c r="K40" i="17"/>
  <c r="N40" i="17"/>
  <c r="L40" i="17"/>
  <c r="M40" i="17"/>
  <c r="O40" i="17"/>
  <c r="J41" i="17"/>
  <c r="P40" i="17"/>
  <c r="H21" i="17"/>
  <c r="E22" i="17"/>
  <c r="F40" i="17"/>
  <c r="B41" i="17"/>
  <c r="L41" i="17"/>
  <c r="J42" i="17"/>
  <c r="M41" i="17"/>
  <c r="P41" i="17"/>
  <c r="K41" i="17"/>
  <c r="N41" i="17"/>
  <c r="O41" i="17"/>
  <c r="D22" i="17"/>
  <c r="G22" i="17"/>
  <c r="B42" i="17"/>
  <c r="F41" i="17"/>
  <c r="O42" i="17"/>
  <c r="M42" i="17"/>
  <c r="J43" i="17"/>
  <c r="P42" i="17"/>
  <c r="K42" i="17"/>
  <c r="N42" i="17"/>
  <c r="L42" i="17"/>
  <c r="C22" i="17"/>
  <c r="B43" i="17"/>
  <c r="F42" i="17"/>
  <c r="O43" i="17"/>
  <c r="K43" i="17"/>
  <c r="N43" i="17"/>
  <c r="P43" i="17"/>
  <c r="M43" i="17"/>
  <c r="J44" i="17"/>
  <c r="L43" i="17"/>
  <c r="H22" i="17"/>
  <c r="E23" i="17"/>
  <c r="F43" i="17"/>
  <c r="B44" i="17"/>
  <c r="J45" i="17"/>
  <c r="L44" i="17"/>
  <c r="O44" i="17"/>
  <c r="K44" i="17"/>
  <c r="N44" i="17"/>
  <c r="M44" i="17"/>
  <c r="P44" i="17"/>
  <c r="G23" i="17"/>
  <c r="D23" i="17"/>
  <c r="E53" i="17"/>
  <c r="B45" i="17"/>
  <c r="F44" i="17"/>
  <c r="L45" i="17"/>
  <c r="P45" i="17"/>
  <c r="O45" i="17"/>
  <c r="M45" i="17"/>
  <c r="K45" i="17"/>
  <c r="N45" i="17"/>
  <c r="J46" i="17"/>
  <c r="D53" i="17"/>
  <c r="F53" i="17"/>
  <c r="C23" i="17"/>
  <c r="F45" i="17"/>
  <c r="B46" i="17"/>
  <c r="O46" i="17"/>
  <c r="K46" i="17"/>
  <c r="N46" i="17"/>
  <c r="L46" i="17"/>
  <c r="M46" i="17"/>
  <c r="P46" i="17"/>
  <c r="J47" i="17"/>
  <c r="H23" i="17"/>
  <c r="E24" i="17"/>
  <c r="F46" i="17"/>
  <c r="B47" i="17"/>
  <c r="M47" i="17"/>
  <c r="K47" i="17"/>
  <c r="N47" i="17"/>
  <c r="P47" i="17"/>
  <c r="O47" i="17"/>
  <c r="L47" i="17"/>
  <c r="G24" i="17"/>
  <c r="D24" i="17"/>
  <c r="C24" i="17"/>
  <c r="F47" i="17"/>
  <c r="H24" i="17"/>
  <c r="E25" i="17"/>
  <c r="G25" i="17"/>
  <c r="D25" i="17"/>
  <c r="C25" i="17"/>
  <c r="H25" i="17"/>
  <c r="E26" i="17"/>
  <c r="G26" i="17"/>
  <c r="D26" i="17"/>
  <c r="C26" i="17"/>
  <c r="H26" i="17"/>
  <c r="E27" i="17"/>
  <c r="G27" i="17"/>
  <c r="D27" i="17"/>
  <c r="C27" i="17"/>
  <c r="H27" i="17"/>
  <c r="E28" i="17"/>
  <c r="G28" i="17"/>
  <c r="D28" i="17"/>
  <c r="C28" i="17"/>
  <c r="H28" i="17"/>
  <c r="E29" i="17"/>
  <c r="G29" i="17"/>
  <c r="D29" i="17"/>
  <c r="C29" i="17"/>
  <c r="H29" i="17"/>
  <c r="E30" i="17"/>
  <c r="G30" i="17"/>
  <c r="D30" i="17"/>
  <c r="C30" i="17"/>
  <c r="H30" i="17"/>
  <c r="E31" i="17"/>
  <c r="D31" i="17"/>
  <c r="C31" i="17"/>
  <c r="G31" i="17"/>
  <c r="H31" i="17"/>
  <c r="E32" i="17"/>
  <c r="G32" i="17"/>
  <c r="D32" i="17"/>
  <c r="C32" i="17"/>
  <c r="H32" i="17"/>
  <c r="E33" i="17"/>
  <c r="G33" i="17"/>
  <c r="D33" i="17"/>
  <c r="C33" i="17"/>
  <c r="H33" i="17"/>
  <c r="E34" i="17"/>
  <c r="D34" i="17"/>
  <c r="C34" i="17"/>
  <c r="G34" i="17"/>
  <c r="H34" i="17"/>
  <c r="E35" i="17"/>
  <c r="G35" i="17"/>
  <c r="D35" i="17"/>
  <c r="C35" i="17"/>
  <c r="H35" i="17"/>
  <c r="E36" i="17"/>
  <c r="G36" i="17"/>
  <c r="D36" i="17"/>
  <c r="C36" i="17"/>
  <c r="H36" i="17"/>
  <c r="E37" i="17"/>
  <c r="G37" i="17"/>
  <c r="D37" i="17"/>
  <c r="C37" i="17"/>
  <c r="H37" i="17"/>
  <c r="E38" i="17"/>
  <c r="G38" i="17"/>
  <c r="D38" i="17"/>
  <c r="C38" i="17"/>
  <c r="H38" i="17"/>
  <c r="E39" i="17"/>
  <c r="G39" i="17"/>
  <c r="D39" i="17"/>
  <c r="C39" i="17"/>
  <c r="H39" i="17"/>
  <c r="E40" i="17"/>
  <c r="D40" i="17"/>
  <c r="C40" i="17"/>
  <c r="G40" i="17"/>
  <c r="H40" i="17"/>
  <c r="E41" i="17"/>
  <c r="G41" i="17"/>
  <c r="D41" i="17"/>
  <c r="C41" i="17"/>
  <c r="H41" i="17"/>
  <c r="E42" i="17"/>
  <c r="G42" i="17"/>
  <c r="D42" i="17"/>
  <c r="C42" i="17"/>
  <c r="H42" i="17"/>
  <c r="E43" i="17"/>
  <c r="G43" i="17"/>
  <c r="D43" i="17"/>
  <c r="C43" i="17"/>
  <c r="H43" i="17"/>
  <c r="E44" i="17"/>
  <c r="G44" i="17"/>
  <c r="D44" i="17"/>
  <c r="C44" i="17"/>
  <c r="H44" i="17"/>
  <c r="E45" i="17"/>
  <c r="G45" i="17"/>
  <c r="D45" i="17"/>
  <c r="C45" i="17"/>
  <c r="H45" i="17"/>
  <c r="E46" i="17"/>
  <c r="G46" i="17"/>
  <c r="D46" i="17"/>
  <c r="C46" i="17"/>
  <c r="H46" i="17"/>
  <c r="E47" i="17"/>
  <c r="G47" i="17"/>
  <c r="D47" i="17"/>
  <c r="C47" i="17"/>
  <c r="H47" i="17"/>
</calcChain>
</file>

<file path=xl/comments1.xml><?xml version="1.0" encoding="utf-8"?>
<comments xmlns="http://schemas.openxmlformats.org/spreadsheetml/2006/main">
  <authors>
    <author>Alan Zwilling</author>
  </authors>
  <commentList>
    <comment ref="K40" authorId="0" shapeId="0">
      <text>
        <r>
          <rPr>
            <b/>
            <sz val="8"/>
            <color indexed="81"/>
            <rFont val="Tahoma"/>
            <family val="2"/>
          </rPr>
          <t>This cell flows to Machinery line on B.S.</t>
        </r>
      </text>
    </comment>
    <comment ref="K48" authorId="0" shapeId="0">
      <text>
        <r>
          <rPr>
            <b/>
            <sz val="8"/>
            <color indexed="81"/>
            <rFont val="Tahoma"/>
            <family val="2"/>
          </rPr>
          <t>This cell does not flow to the Balance Sheet.</t>
        </r>
        <r>
          <rPr>
            <sz val="8"/>
            <color indexed="81"/>
            <rFont val="Tahoma"/>
            <family val="2"/>
          </rPr>
          <t xml:space="preserve">
</t>
        </r>
      </text>
    </comment>
    <comment ref="K52" authorId="0" shapeId="0">
      <text>
        <r>
          <rPr>
            <b/>
            <sz val="8"/>
            <color indexed="81"/>
            <rFont val="Tahoma"/>
            <family val="2"/>
          </rPr>
          <t>None of these cells flow to Balance Sheet</t>
        </r>
        <r>
          <rPr>
            <sz val="8"/>
            <color indexed="81"/>
            <rFont val="Tahoma"/>
            <family val="2"/>
          </rPr>
          <t xml:space="preserve">
</t>
        </r>
      </text>
    </comment>
  </commentList>
</comments>
</file>

<file path=xl/sharedStrings.xml><?xml version="1.0" encoding="utf-8"?>
<sst xmlns="http://schemas.openxmlformats.org/spreadsheetml/2006/main" count="1295" uniqueCount="685">
  <si>
    <t>►In the appropriate livestock category enter the projected number of head sold, projected average weight of each animal and the projected $/cwt sold, in the month of the projected sale/revenue.</t>
  </si>
  <si>
    <t>● Projected revenue for each monthly livestock sales projection will be automatically calculated by the following equation: Resulting Income = # Sold x Weight x $/CWT</t>
  </si>
  <si>
    <t>B-Livestock Products (including Livestock Product Sales #1 and Livestock Product Sales #2):</t>
  </si>
  <si>
    <t>►In the appropriate livestock product sales category, type the product name, enter the projected number of units sold and the price per unit, in the month of the projected sale/revenue.</t>
  </si>
  <si>
    <t>● Projected revenue for each monthly livestock product sales projection will be automatically calculated by the following equation: Resulting Income = # Units Sold x Price per Unit</t>
  </si>
  <si>
    <t>C-Crop Sales (Corn, Soybeans, Wheat and other):</t>
  </si>
  <si>
    <t>►In the appropriate crop category, type the product name, enter the bushels sold and the price/bushel, in the month of the projected sale/revenue.</t>
  </si>
  <si>
    <t>● Projected revenue for each monthly crop sales projection will be automatically calculated by the following equation: Resulting Income = Bushels sold x Price/Bushel</t>
  </si>
  <si>
    <t>D-Non-Farm Income:</t>
  </si>
  <si>
    <t xml:space="preserve">►Enter any projected non-farm income (salary, dividends, interest, other business and rents/royalties), in the month of the projected income. </t>
  </si>
  <si>
    <t>2-Complete the monthly cash flow projections using the following methods:</t>
  </si>
  <si>
    <t>A-Enter the beginning balance of your operating loan (as of January 1) in the appropriate yellow cell.</t>
  </si>
  <si>
    <t>B-Enter the projected cash income of each category with yellow cells, in the month of the projected income.</t>
  </si>
  <si>
    <t>►Categories include: Farm Rental Income; Crop Insurance; Resale Products; Government Payments; Other Farm Income and Capital Asset Sales</t>
  </si>
  <si>
    <t>C-Enter the projected cash expenses of each category with yellow cells, in the month of the projected expense is incurred.</t>
  </si>
  <si>
    <t>►Categories include: Feed; Breeding Fees; Spray/Chemical; Conservation Expense; Custom Hire; Officer Compensation; Fertilizer and Lime; Advertising; Gas, Fuel, Oil; Insurance; Operating Interest; Labor Hired; Pension/Profit Sharing; Rent-Machines; Rent-Land; Repairs/Maintenance; Seed, Plants; Storage, Warehouse; Supplies; Taxes RE/Business; Utilities; Vet Fees, Medicine; Other Farm Expenses; Replacement/Breeding; Marketing; Resale Items; Breeding Livestock; Non-Farm Expense; Capital Purchases; Living Expenses; and Income Taxes</t>
  </si>
  <si>
    <t>D-Enter the name of the lender or description for each loan, as well as the month(s) a loan payment (Principal and Interest) will be made, in the lines labeled "Loans 1-10".</t>
  </si>
  <si>
    <t xml:space="preserve">►The Ending Operating Loan Balance is determined by subtracting (a positive monthly cash flow) or adding (a negative monthly cash flow) to the Beginning Operating Loan Balance for that particular month. The Ending Operating Loan Balance will be the new Beginning Operating Loan Balance for the next month. The highest number of the line labeled "Ending Operating Loan Balance" would be an effective starting point to determine the operating line needs for the coming year. </t>
  </si>
  <si>
    <r>
      <t xml:space="preserve">►White cells </t>
    </r>
    <r>
      <rPr>
        <i/>
        <sz val="10"/>
        <rFont val="Arial"/>
        <family val="2"/>
      </rPr>
      <t>(when applicable)</t>
    </r>
    <r>
      <rPr>
        <sz val="10"/>
        <rFont val="Arial"/>
        <family val="2"/>
      </rPr>
      <t xml:space="preserve"> will be automatic calculations, given the information entered into yellow cells.</t>
    </r>
  </si>
  <si>
    <r>
      <t>Helpful Hints</t>
    </r>
    <r>
      <rPr>
        <b/>
        <i/>
        <sz val="12"/>
        <rFont val="Arial"/>
        <family val="2"/>
      </rPr>
      <t xml:space="preserve"> (these are all automatically calculated)</t>
    </r>
    <r>
      <rPr>
        <b/>
        <sz val="12"/>
        <rFont val="Arial"/>
        <family val="2"/>
      </rPr>
      <t>:</t>
    </r>
  </si>
  <si>
    <t>Instructions on filling out the Marketing Position Report</t>
  </si>
  <si>
    <t xml:space="preserve">►The marketing position detail should be considered by each crop year and separated into individual commodities. </t>
  </si>
  <si>
    <t>1-Complete the "Crop Year" and "Date Prepared/Updated" for the Marketing Position Report.</t>
  </si>
  <si>
    <t>2-For each commodity marketing plan complete the following general information:</t>
  </si>
  <si>
    <t>A-The specific commodity name:</t>
  </si>
  <si>
    <t xml:space="preserve">►Example: Corn, Wheat, Soybeans, etc. </t>
  </si>
  <si>
    <t xml:space="preserve">B-For each specific commodity indicate the Total Crop Acres, Projected Crop Yield (per acre), Current Harvest Cash Price (per bushel) and Projected Total Cost (per acre). </t>
  </si>
  <si>
    <t>►This data will help determine the projected production (in total acres and per acre), projected revenue (in total acres, per acre and per bushel), projected crop costs (in total acres, per acre and per bushel) and projected margin (in total acres, per acre and per bushel). All of the mentioned calculations will be important in calculating the total number of unsold/unpriced bushels, bushels/acre and % of production, as well as the price per bushel needed on unsold bushels to break-even.</t>
  </si>
  <si>
    <t>● Example- Total crop acres for corn is 100. Enter "100" in the "Total Crop Acres" cell. NOTE: This is only the acreage in corn production.</t>
  </si>
  <si>
    <t>● Example- Projected crop yield for corn is 175. Enter "175" in the "Projected Crop Yield" cell. NOTE: This is projected yield per acre.</t>
  </si>
  <si>
    <t>● Example- Current harvest cash price for corn is $3.50. Enter "3.5" in the "Current Cash Price" cell. NOTE: This is the current harvest cash price per bushel.</t>
  </si>
  <si>
    <t xml:space="preserve">● Example- Currently the University of Illinois is projecting corn production at $500/acre (non-land costs). Enter input expenses per acre (non-land) plus land costs per acres in the "Projected Total Cost" cell. NOTE: This is projected total costs per acre. </t>
  </si>
  <si>
    <t>2-Enter all of the specific commodity market positions by completing the delivery location and delivery data, and the remaining position information in one of the following ways:</t>
  </si>
  <si>
    <t>A-Forward Contracts</t>
  </si>
  <si>
    <t>►Enter the number of bushels forward contracted "Column G" and the price per bushel "Column I" for each specific forward cash contract.</t>
  </si>
  <si>
    <t xml:space="preserve">● Example-1,000 bushels of corn contracted at $4.05/bushel: Enter "1000" into "Bushels Forward Contracted" (Column G) and enter "4.05" in "Price ($/bu)" (Column I). This will automatically show $4.05/bushel as the net price on the right-side of the report. </t>
  </si>
  <si>
    <t>B-Hedging</t>
  </si>
  <si>
    <t xml:space="preserve">● Example-1,000 bushels of corn hedged at $6.01/bushel, with an estimated basis of $0.35 under. Enter "1000" into "Bushels Hedged" (Column H), enter "6.01" in "Price ($/bu)" (Column I) and enter "0.35" into "Estimated Basis" (Column N). This will automatically calculate a net price of $5.66/bu on the right-side of the report. </t>
  </si>
  <si>
    <t>C-Put Options</t>
  </si>
  <si>
    <t>►Enter the number of bushels the put option covers "Column J", strike price per bushel "Column K", premium per bushel "Column L" and estimated basis "Column N" for each specific put option purchased.</t>
  </si>
  <si>
    <t>● Example-1,000 bushels of corn have a put option, with a strike price of $5.60, premium of $0.54 and an estimated basis of $0.58 under. Enter "1000" into "Bushels" (Column J), enter "5.60" in "Strike Price" (Column K), enter "0.54" in "Premium" (Column L) and enter "0.58" into "Estimated Basis" (Column N). Given a harvest cash price of $3.50/bushel, this will automatically calculate a net price of $4.48/bu on the right-side of the report. This option will be "in-the-money" until the cash price less the estimated basis and option premium is greater than $4.48.</t>
  </si>
  <si>
    <t xml:space="preserve">● Example-1,000 bushels of corn have a put option, with a strike price of $3.00, premium of $0.30 and an estimated basis of $0.12 under. Enter "1000" into "Bushels" (Column J), enter "3.00" in "Strike Price" (Column K), enter "0.30" in "Premium" (Column L) and enter "0.12" into "Estimated Basis" (Column N). Given a harvest cash price of $3.50/bushel, this will automatically calculate a net price of $3.08/bu on the right-side of the report. This is because the cash price less the premium and estimated basis is a net price of $3.08/bu, which is greater than the put option price, which would be the strike price less the premium and estimated basis, which would be a net price of $2.58/bu. </t>
  </si>
  <si>
    <t>D-Hedge-to-Arrive Contracts</t>
  </si>
  <si>
    <t xml:space="preserve">● Example-1,000 bushels of corn hedged at $6.01/bushel, with an estimated basis of $0.35 under on December 10th. Enter "Dec. 10" next to the specific \delivery location. Enter "1000" into "Bushels Hedged" (Column H), enter "6.01" in "Price ($/bu)" (Column I) and enter "0.35" into "Estimated Basis" (Column N). This will automatically calculate a net price of $5.66/bu on the right-side of the report. On December 10th, the basis actually strengthened from your estimate and the basis, on the date the contact established the basis, was $0.31 under. Change "0.35" in the "Estimated Basis" (Column N) to "0.31". This will automatically change the net price to $5.70/bu on the right-side of the report. </t>
  </si>
  <si>
    <t>Helpful Hints:</t>
  </si>
  <si>
    <t>►The harvest current cash price is very important, because it helps to determine if the purchased put option received a higher net price than the harvest cash price minus the option premium minus the estimated basis. The highest net price ($/bu) will automatically be the price used in the spreadsheet.</t>
  </si>
  <si>
    <t>►All of the marketed bushels impacts the overall projected revenue and projected margin in the "Commodity Projections" table.</t>
  </si>
  <si>
    <t>►Given projected production and marketed bushels, the spreadsheet automatically calculates the number of bushels unsold/unpriced.</t>
  </si>
  <si>
    <t>● Example: Revenue from marketed grain is $24,000, total projected crop costs is $50,000 and the number of unsold/unpriced bushels is 12,500. The spreadsheet will automatically calculate a break-even per bushel price of $2.08/bushel. Calculation is $50,000 - $24,000 = $26,000 / 12,500 = $2.08/bushel</t>
  </si>
  <si>
    <r>
      <t xml:space="preserve">►Enter the number of bushels hedged "Column H", price per bushel "Column I" and estimated basis "Column N" for each specific hedge. When the basis is estimated to be </t>
    </r>
    <r>
      <rPr>
        <u/>
        <sz val="10"/>
        <rFont val="Arial"/>
        <family val="2"/>
      </rPr>
      <t>"under"</t>
    </r>
    <r>
      <rPr>
        <sz val="10"/>
        <rFont val="Arial"/>
        <family val="2"/>
      </rPr>
      <t xml:space="preserve"> a certain contract, type the basis as a positive number.</t>
    </r>
  </si>
  <si>
    <r>
      <t xml:space="preserve">►For each specific hedge-to-arrive contract, enter the number of bushels hedged "Column H", price per bushel "Column I" and estimated basis "Column N" on the day the contract will establish the basis portion of price. When the basis is estimated to be </t>
    </r>
    <r>
      <rPr>
        <u/>
        <sz val="10"/>
        <rFont val="Arial"/>
        <family val="2"/>
      </rPr>
      <t>"under"</t>
    </r>
    <r>
      <rPr>
        <sz val="10"/>
        <rFont val="Arial"/>
        <family val="2"/>
      </rPr>
      <t xml:space="preserve"> a certain contract, type the basis as a positive number. It is a best practice to note next to either the delivery location or the delivery date, the day the contract establishes the basis. After the basis is locked in at the specified date, change the basis in the marketing report to the appropriate value, as indicated above. </t>
    </r>
  </si>
  <si>
    <r>
      <t xml:space="preserve">►Given the number of bushels unsold/unpriced </t>
    </r>
    <r>
      <rPr>
        <i/>
        <sz val="10"/>
        <rFont val="Arial"/>
        <family val="2"/>
      </rPr>
      <t xml:space="preserve">(that is automatically figured) </t>
    </r>
    <r>
      <rPr>
        <sz val="10"/>
        <rFont val="Arial"/>
        <family val="2"/>
      </rPr>
      <t>the price per bushel needed on unsold bushels to break-even will be automatically figured by taking the difference of the revenue from the marketed grain minus total projected crop costs and then dividing by the number of bushels unsold.</t>
    </r>
  </si>
  <si>
    <t>BALANCE SHEET</t>
  </si>
  <si>
    <t xml:space="preserve">List all assets at fair market value. List all debts to who owed, interest rates, and payments.   </t>
  </si>
  <si>
    <t>Attach additional sheets if more space is required.</t>
  </si>
  <si>
    <t>1.  CURRENT ASSETS</t>
  </si>
  <si>
    <t>Checking</t>
  </si>
  <si>
    <t>Savings</t>
  </si>
  <si>
    <t>(Due in less than 1 year)</t>
  </si>
  <si>
    <t>Accounts Payable</t>
  </si>
  <si>
    <t>Bank Name</t>
  </si>
  <si>
    <t>Accounts Receivable</t>
  </si>
  <si>
    <t>Marketable Securities</t>
  </si>
  <si>
    <t>Accrued Int. (Current Liab.)</t>
  </si>
  <si>
    <t>Accrued Int. (L.T. Liab.)</t>
  </si>
  <si>
    <t>Accrued Int. (I.T. Liab.)</t>
  </si>
  <si>
    <t>Rental(s)/Lease(s)</t>
  </si>
  <si>
    <t>Income Tax &amp; Social Security</t>
  </si>
  <si>
    <t>RE Taxes &amp; Property  Taxes</t>
  </si>
  <si>
    <t>CCC Loans/Accounts</t>
  </si>
  <si>
    <t>Operating Loans</t>
  </si>
  <si>
    <t>Lender</t>
  </si>
  <si>
    <t>Due Date</t>
  </si>
  <si>
    <t>Rate</t>
  </si>
  <si>
    <t>Breeding Livestock</t>
  </si>
  <si>
    <t>Personal Vehicles</t>
  </si>
  <si>
    <t>Trucks</t>
  </si>
  <si>
    <t>Collateral</t>
  </si>
  <si>
    <t>Retirement accounts</t>
  </si>
  <si>
    <t>3.  Long Term Assets (Real Estate &amp; Improvements)</t>
  </si>
  <si>
    <t>Farm Credit Stock</t>
  </si>
  <si>
    <t>Other Real Estate</t>
  </si>
  <si>
    <t>4.  TOTAL ASSETS (1 + 2+ 3)</t>
  </si>
  <si>
    <t>Other real estate debt</t>
  </si>
  <si>
    <t>5.  CURRENT LIABILITIES</t>
  </si>
  <si>
    <t>Other Current Liabilities</t>
  </si>
  <si>
    <t xml:space="preserve">  5.  Total Current Liabilities</t>
  </si>
  <si>
    <t>Securities-Not readily marketable</t>
  </si>
  <si>
    <t xml:space="preserve">  6.  Total Intermediate Liabilities</t>
  </si>
  <si>
    <t>7.  Long Term Liabilities (due in more than 10 yrs.)</t>
  </si>
  <si>
    <t xml:space="preserve">   7.  Total Long Term Liabilities</t>
  </si>
  <si>
    <t>8.  TOTAL LIABILITIES (5+6+7)</t>
  </si>
  <si>
    <t>ADDITIONAL INFORMATION</t>
  </si>
  <si>
    <t>Have you been a debtor in bankruptcy in the last 10 years?</t>
  </si>
  <si>
    <t>Are you a party to a lawsuit?</t>
  </si>
  <si>
    <t>Are you obligated as a cosigner or guarantor on any other obligations?</t>
  </si>
  <si>
    <t>SIGNATURES AND AUTHORIZATIONS</t>
  </si>
  <si>
    <t>Signature</t>
  </si>
  <si>
    <t>Are any of your taxes delinquent or under dispute?</t>
  </si>
  <si>
    <t>Does anyone else own an interest in the property listed on the balance sheet?</t>
  </si>
  <si>
    <t>9. Net Worth (4-8)</t>
  </si>
  <si>
    <t>Unit Value</t>
  </si>
  <si>
    <t>Number</t>
  </si>
  <si>
    <t># of Acres</t>
  </si>
  <si>
    <t>CIF NO.</t>
  </si>
  <si>
    <t>Month / Day / Year</t>
  </si>
  <si>
    <t>STATEMENT OF:</t>
  </si>
  <si>
    <t>CURRENT</t>
  </si>
  <si>
    <t>VALUE</t>
  </si>
  <si>
    <t>OWED</t>
  </si>
  <si>
    <t>1. TOTAL CURRENT ASSETS</t>
  </si>
  <si>
    <t>Lease Obligations:</t>
  </si>
  <si>
    <t>Lessors:</t>
  </si>
  <si>
    <t>$</t>
  </si>
  <si>
    <t xml:space="preserve"> 2. TOTAL INTERMEDIATE ASSETS</t>
  </si>
  <si>
    <t>3. TOTAL LONG TERM ASSETS</t>
  </si>
  <si>
    <t>Account No.</t>
  </si>
  <si>
    <t>Amt. Due</t>
  </si>
  <si>
    <t>in 12 Mos.</t>
  </si>
  <si>
    <t>Total Unpaid</t>
  </si>
  <si>
    <t>Balance</t>
  </si>
  <si>
    <t>ASSN.#</t>
  </si>
  <si>
    <t>LOAN ENTITY</t>
  </si>
  <si>
    <t>B.O.   NO.</t>
  </si>
  <si>
    <t>LOAN NO.</t>
  </si>
  <si>
    <t>LN. OFF. NO.</t>
  </si>
  <si>
    <t>CUSTOMER SHORT NAME</t>
  </si>
  <si>
    <t>CURRENT ASSETS</t>
  </si>
  <si>
    <t>Current Value</t>
  </si>
  <si>
    <t>Description</t>
  </si>
  <si>
    <t>Investment in Growing Crops</t>
  </si>
  <si>
    <t>Weight</t>
  </si>
  <si>
    <t>Due</t>
  </si>
  <si>
    <t>Year</t>
  </si>
  <si>
    <t>Securities - Not Readily Marketable</t>
  </si>
  <si>
    <t>Retirement Accounts</t>
  </si>
  <si>
    <t>Acres</t>
  </si>
  <si>
    <t>Original</t>
  </si>
  <si>
    <t>Cost</t>
  </si>
  <si>
    <t>Acquired</t>
  </si>
  <si>
    <t>Value</t>
  </si>
  <si>
    <t>TOTAL LONG TERM LIABILITIES</t>
  </si>
  <si>
    <t>2. Intermediate Assets(Not normally sold during yr.)</t>
  </si>
  <si>
    <t>6. Intermediate Liabilities(Due in 1-10 yrs.)</t>
  </si>
  <si>
    <t>Date</t>
  </si>
  <si>
    <t>Principal</t>
  </si>
  <si>
    <t>Due in 12 Mo</t>
  </si>
  <si>
    <t>Improve Cost</t>
  </si>
  <si>
    <t>Since Purch.</t>
  </si>
  <si>
    <t>REPORT</t>
  </si>
  <si>
    <t>LO ADJ</t>
  </si>
  <si>
    <t>Total</t>
  </si>
  <si>
    <t>LT L</t>
  </si>
  <si>
    <t>OE</t>
  </si>
  <si>
    <t>WC</t>
  </si>
  <si>
    <t>TACO</t>
  </si>
  <si>
    <t>C A</t>
  </si>
  <si>
    <t>IT A</t>
  </si>
  <si>
    <t>LT A</t>
  </si>
  <si>
    <t>C L</t>
  </si>
  <si>
    <t>IT L</t>
  </si>
  <si>
    <t>OE%</t>
  </si>
  <si>
    <t>Subtract prin. Due in 12 months</t>
  </si>
  <si>
    <t>Subtract Prin. Due in 12 Months</t>
  </si>
  <si>
    <t>TACO TOTALS</t>
  </si>
  <si>
    <t>TOTAL IT TACO</t>
  </si>
  <si>
    <t>TOTAL LT TACO</t>
  </si>
  <si>
    <t>Quick Ratio</t>
  </si>
  <si>
    <t xml:space="preserve"> </t>
  </si>
  <si>
    <t>BALANCE SHEET OF</t>
  </si>
  <si>
    <t>TO COPY</t>
  </si>
  <si>
    <t>TO CREDIT</t>
  </si>
  <si>
    <t>BS DATE</t>
  </si>
  <si>
    <t>Customer</t>
  </si>
  <si>
    <t>Adjustment Comments</t>
  </si>
  <si>
    <t>Adjustment</t>
  </si>
  <si>
    <t>BS Type</t>
  </si>
  <si>
    <t>Checking &amp; Savings</t>
  </si>
  <si>
    <t>Notes/Contracts Receivable</t>
  </si>
  <si>
    <t>Crops/Feed</t>
  </si>
  <si>
    <t>Market Livestock</t>
  </si>
  <si>
    <t>Prepaid Expenses</t>
  </si>
  <si>
    <t>Other Current Assets</t>
  </si>
  <si>
    <t xml:space="preserve">  TOTAL CURRENT ASSETS</t>
  </si>
  <si>
    <t>I.T. ASSETS</t>
  </si>
  <si>
    <t>CVLI</t>
  </si>
  <si>
    <t>Farm Machinery &amp; Equipment- Owned</t>
  </si>
  <si>
    <t>Farm Machinery &amp; Equipment- Leased</t>
  </si>
  <si>
    <t>Investment in other entities</t>
  </si>
  <si>
    <t xml:space="preserve">  TOTAL INTERMEDIATE ASSETS</t>
  </si>
  <si>
    <t>L.T. ASSETS</t>
  </si>
  <si>
    <t>RE</t>
  </si>
  <si>
    <t>COST/IMPRVS/YR PURCH</t>
  </si>
  <si>
    <t>Non-Farm Real Estate</t>
  </si>
  <si>
    <t>Other Fixed Assets</t>
  </si>
  <si>
    <t xml:space="preserve">  TOTAL LONG TERM ASSETS</t>
  </si>
  <si>
    <t xml:space="preserve"> TOTAL ASSETS</t>
  </si>
  <si>
    <t>Current Liabilities</t>
  </si>
  <si>
    <t>FCS Operating</t>
  </si>
  <si>
    <t>Bank Operating</t>
  </si>
  <si>
    <t>CCC loan</t>
  </si>
  <si>
    <t>Accruals--Int--WHTax--FICA</t>
  </si>
  <si>
    <t>RE and Property Tax</t>
  </si>
  <si>
    <t>Income Tax</t>
  </si>
  <si>
    <t>Credit Cards</t>
  </si>
  <si>
    <t>Current Maturities - Leases</t>
  </si>
  <si>
    <t>Current Maturities - Intermediate Loans</t>
  </si>
  <si>
    <t>Current Maturities - Long Term Loans</t>
  </si>
  <si>
    <t xml:space="preserve"> TOTAL CURRENT LIABILITIES</t>
  </si>
  <si>
    <t xml:space="preserve">  Intermediate Liabilities</t>
  </si>
  <si>
    <t>Equipment loans</t>
  </si>
  <si>
    <t>Owed to:</t>
  </si>
  <si>
    <t>Security/Pymt Amt/Pymt Date</t>
  </si>
  <si>
    <t xml:space="preserve">     Current Maturities Intermediate Loans</t>
  </si>
  <si>
    <t xml:space="preserve">  TOTAL INTERMEDIATE LIAB</t>
  </si>
  <si>
    <t>L.T. Liabilities</t>
  </si>
  <si>
    <t xml:space="preserve">       Current Maturities Long Term Loans</t>
  </si>
  <si>
    <t xml:space="preserve">   TOTAL LONG TERM LIABILITIES</t>
  </si>
  <si>
    <t xml:space="preserve">  TOTAL LIABILITIES</t>
  </si>
  <si>
    <t xml:space="preserve">  NET WORTH</t>
  </si>
  <si>
    <t>WC Ratio</t>
  </si>
  <si>
    <t>Notes:</t>
  </si>
  <si>
    <t>CONSOLIDATED BALANCE SHEET</t>
  </si>
  <si>
    <t>Entity #</t>
  </si>
  <si>
    <t>Consolidated</t>
  </si>
  <si>
    <t>Name</t>
  </si>
  <si>
    <t>Post Close</t>
  </si>
  <si>
    <t>BS Date</t>
  </si>
  <si>
    <t>Adjustments</t>
  </si>
  <si>
    <t>Eliminations</t>
  </si>
  <si>
    <t xml:space="preserve">  TOTAL INTERM ASSETS</t>
  </si>
  <si>
    <t>Credit Card</t>
  </si>
  <si>
    <t xml:space="preserve">  TOTAL CURRENT LIABILITIES</t>
  </si>
  <si>
    <t>Equipment Leases</t>
  </si>
  <si>
    <t xml:space="preserve">   Current Maturities Intermediate Loans</t>
  </si>
  <si>
    <t>AMOUNT(S)</t>
  </si>
  <si>
    <t>Date Signed</t>
  </si>
  <si>
    <t>MACHINERY/EQUIPMENT SCHEDULE</t>
  </si>
  <si>
    <t>MACHINERY / EQUIPMENT (exclude leased equipment)</t>
  </si>
  <si>
    <t>MODEL</t>
  </si>
  <si>
    <t>MAKE, MODEL #, SIZE, ETC.</t>
  </si>
  <si>
    <t>HOURS</t>
  </si>
  <si>
    <t>CONDITION</t>
  </si>
  <si>
    <t>MARKET</t>
  </si>
  <si>
    <t>YEAR</t>
  </si>
  <si>
    <t>(E,G,F)*</t>
  </si>
  <si>
    <t>TRUCKS/VEHICLES</t>
  </si>
  <si>
    <t>MILEAGE</t>
  </si>
  <si>
    <t>(ESTIMATED)</t>
  </si>
  <si>
    <t xml:space="preserve">  * CONDITION - E - EXCELLANT; G - GOOD; F - FAIR</t>
  </si>
  <si>
    <t>LEASED ASSETS</t>
  </si>
  <si>
    <t>LEASE COMPANY, ITEM YEAR, MAKE,MODEL #, SIZE, PAYMENT AMOUNT, FREQUENCY,</t>
  </si>
  <si>
    <t xml:space="preserve">MARKET </t>
  </si>
  <si>
    <t xml:space="preserve"> # REMAINING PAYMENTS (NOT INCLUDING BUYOUT), BUYOUT AMOUNT AND DATE DUE</t>
  </si>
  <si>
    <t>(If Applicable)</t>
  </si>
  <si>
    <t xml:space="preserve"> TOTAL</t>
  </si>
  <si>
    <t>TOTAL</t>
  </si>
  <si>
    <t>ITEM  PURCHASED</t>
  </si>
  <si>
    <t>ITEM SOLD / TRADED</t>
  </si>
  <si>
    <t>DESCRIBE PURCH/IMPROVEMENT</t>
  </si>
  <si>
    <t>COST</t>
  </si>
  <si>
    <t>DESCRIBE R/E SOLD</t>
  </si>
  <si>
    <t>Date:</t>
  </si>
  <si>
    <t>No. of Units</t>
  </si>
  <si>
    <t>% Owned</t>
  </si>
  <si>
    <t>Crop Insurance</t>
  </si>
  <si>
    <t>MACHINERY &amp; REAL ESTATE PURCHASES / SALES SCHEDULE</t>
  </si>
  <si>
    <t>(INCLUDING NEW LEASES ON CAPITAL ASSETS)</t>
  </si>
  <si>
    <t>FOR YEARS:</t>
  </si>
  <si>
    <t>COST(NET OF TRADE)</t>
  </si>
  <si>
    <t>SOLD OR</t>
  </si>
  <si>
    <t>SALES PRICE IF SOLD</t>
  </si>
  <si>
    <t>TRADED</t>
  </si>
  <si>
    <t xml:space="preserve">R/E PURCHASES / IMPROVEMENTS MADE                     </t>
  </si>
  <si>
    <t xml:space="preserve">R/E SALES CLOSED          </t>
  </si>
  <si>
    <t>SALES PRICE</t>
  </si>
  <si>
    <t>NEW CAPITAL LEASES</t>
  </si>
  <si>
    <t>ITEM LEASED</t>
  </si>
  <si>
    <t>ITEM COST</t>
  </si>
  <si>
    <t>TOTAL AMOUNT OF PAYMENTS MADE ON LEASE TO DATE INCLUDING</t>
  </si>
  <si>
    <t>(LEASE AMOUNT)</t>
  </si>
  <si>
    <t>SOURCES OF PAYMENTS TO DATE I.E.- CASH, TRADE, ECT.</t>
  </si>
  <si>
    <r>
      <t xml:space="preserve">MACHINERY PURCHASES   </t>
    </r>
    <r>
      <rPr>
        <b/>
        <u/>
        <sz val="12"/>
        <rFont val="Arial"/>
        <family val="2"/>
      </rPr>
      <t xml:space="preserve">                                        </t>
    </r>
  </si>
  <si>
    <r>
      <t xml:space="preserve">MACHINERY SOLD / TRADED </t>
    </r>
    <r>
      <rPr>
        <b/>
        <u/>
        <sz val="12"/>
        <rFont val="Arial"/>
        <family val="2"/>
      </rPr>
      <t xml:space="preserve">                                        </t>
    </r>
  </si>
  <si>
    <t>FARMS OPERATED SCHEDULE</t>
  </si>
  <si>
    <t>OPERATOR:</t>
  </si>
  <si>
    <t>FARMS OPERATED</t>
  </si>
  <si>
    <t>QTR</t>
  </si>
  <si>
    <t xml:space="preserve">SEC </t>
  </si>
  <si>
    <t>TWP</t>
  </si>
  <si>
    <t>N</t>
  </si>
  <si>
    <t>RNG</t>
  </si>
  <si>
    <t>E</t>
  </si>
  <si>
    <t>COUNTY</t>
  </si>
  <si>
    <t>% CROP</t>
  </si>
  <si>
    <t xml:space="preserve">TOTAL </t>
  </si>
  <si>
    <t>C.</t>
  </si>
  <si>
    <t>D.</t>
  </si>
  <si>
    <t xml:space="preserve">FULL SHARE </t>
  </si>
  <si>
    <t>TOTAL CASH</t>
  </si>
  <si>
    <t>FSA</t>
  </si>
  <si>
    <t>PRODUCTION</t>
  </si>
  <si>
    <t>FULL SHARE PRODUCTION</t>
  </si>
  <si>
    <t>FULL SHARE ACRES</t>
  </si>
  <si>
    <t>RECORD OWNER</t>
  </si>
  <si>
    <t>SEC</t>
  </si>
  <si>
    <t>NO.</t>
  </si>
  <si>
    <t>S</t>
  </si>
  <si>
    <t>W</t>
  </si>
  <si>
    <t>INTEREST</t>
  </si>
  <si>
    <t>CROP ACRES</t>
  </si>
  <si>
    <t>ACRES</t>
  </si>
  <si>
    <t>RENT DUE</t>
  </si>
  <si>
    <t>MEMO</t>
  </si>
  <si>
    <t>A</t>
  </si>
  <si>
    <t>B</t>
  </si>
  <si>
    <t>C</t>
  </si>
  <si>
    <t>D</t>
  </si>
  <si>
    <t>CROP YEAR</t>
  </si>
  <si>
    <t>TOTAL ACRES</t>
  </si>
  <si>
    <t>TOTAL PRODUCTION</t>
  </si>
  <si>
    <t>TOTAL CASH RENT</t>
  </si>
  <si>
    <r>
      <t xml:space="preserve">A.  </t>
    </r>
    <r>
      <rPr>
        <b/>
        <i/>
        <sz val="8"/>
        <rFont val="Arial"/>
        <family val="2"/>
      </rPr>
      <t>Corn</t>
    </r>
  </si>
  <si>
    <r>
      <t xml:space="preserve">B.  </t>
    </r>
    <r>
      <rPr>
        <b/>
        <i/>
        <sz val="8"/>
        <rFont val="Arial"/>
        <family val="2"/>
      </rPr>
      <t>Soybeans</t>
    </r>
  </si>
  <si>
    <t>Input</t>
  </si>
  <si>
    <t>QUARTERLY CASH FLOW DETAILS SHEET</t>
  </si>
  <si>
    <t>Calculations</t>
  </si>
  <si>
    <t>MARKET HOG SALES</t>
  </si>
  <si>
    <t>1st Qtr.</t>
  </si>
  <si>
    <t>2nd Qtr.</t>
  </si>
  <si>
    <t>3rd Qtr.</t>
  </si>
  <si>
    <t>4th Qtr.</t>
  </si>
  <si>
    <t># Sold</t>
  </si>
  <si>
    <t>CWT</t>
  </si>
  <si>
    <t>Resulting Income</t>
  </si>
  <si>
    <t xml:space="preserve">      FARM INCOME</t>
  </si>
  <si>
    <t>CULL BR. HOG SALES</t>
  </si>
  <si>
    <t>Farm Rental Income</t>
  </si>
  <si>
    <t>Sales/Grain</t>
  </si>
  <si>
    <t>Resale Products</t>
  </si>
  <si>
    <t>Raised Market Livestock</t>
  </si>
  <si>
    <t>Breeding Stock</t>
  </si>
  <si>
    <t>MARKET CATTLE SALES</t>
  </si>
  <si>
    <t>Livestock Products</t>
  </si>
  <si>
    <t>Gov't. Payments</t>
  </si>
  <si>
    <t>Other Farm Income</t>
  </si>
  <si>
    <t xml:space="preserve">    GROSS REVENUE</t>
  </si>
  <si>
    <t>Accrual Income Adjustment</t>
  </si>
  <si>
    <t>Less: Purchase resale</t>
  </si>
  <si>
    <t>CULL BR. CATTLE SALES</t>
  </si>
  <si>
    <t>Less: Cost of feed/goods</t>
  </si>
  <si>
    <t xml:space="preserve">    VFP</t>
  </si>
  <si>
    <t xml:space="preserve">    FARM EXPENSES</t>
  </si>
  <si>
    <t>Breeding Fees</t>
  </si>
  <si>
    <t>Spray/Chemicals</t>
  </si>
  <si>
    <t>Conservation Exp</t>
  </si>
  <si>
    <t>OTHER MARKET LIVESTOCK SALES</t>
  </si>
  <si>
    <t>Custom Hire</t>
  </si>
  <si>
    <t>Officer Compensation</t>
  </si>
  <si>
    <t>Fertilizer and Lime</t>
  </si>
  <si>
    <t>Advertising</t>
  </si>
  <si>
    <t>Gas, Fuel, Oil</t>
  </si>
  <si>
    <t>Insurance</t>
  </si>
  <si>
    <t>OTHER CULL BR. ANIMAL SALES</t>
  </si>
  <si>
    <t>Term Interest</t>
  </si>
  <si>
    <t>Oper Interest</t>
  </si>
  <si>
    <t>Labor Hired</t>
  </si>
  <si>
    <t>Pension/Profit Sharing</t>
  </si>
  <si>
    <t>Rent - Machines</t>
  </si>
  <si>
    <t>Rent - Land</t>
  </si>
  <si>
    <t>LIVESTOCK PRODUCT SALES #1</t>
  </si>
  <si>
    <t>Repairs / Maintenance</t>
  </si>
  <si>
    <t># Units Sold</t>
  </si>
  <si>
    <t>MILK</t>
  </si>
  <si>
    <t>Seed, Plants</t>
  </si>
  <si>
    <t>Price Per Unit</t>
  </si>
  <si>
    <t>Storage, Warehouse</t>
  </si>
  <si>
    <t>Supplies</t>
  </si>
  <si>
    <t>Taxes RE/Business</t>
  </si>
  <si>
    <t>LIVESTOCK PRODUCT SALES #2</t>
  </si>
  <si>
    <t>Utilities</t>
  </si>
  <si>
    <t>OTHER</t>
  </si>
  <si>
    <t>Vet Fees, Medicine</t>
  </si>
  <si>
    <t>Other Farm Exp</t>
  </si>
  <si>
    <t>Replacement/Breeding</t>
  </si>
  <si>
    <t>Marketing</t>
  </si>
  <si>
    <t>CROP SALES</t>
  </si>
  <si>
    <t>Other or summation</t>
  </si>
  <si>
    <t>Bushels sold -Grain #1</t>
  </si>
  <si>
    <t>CORN</t>
  </si>
  <si>
    <t xml:space="preserve">    TOTAL CASH FARM EXPENSE</t>
  </si>
  <si>
    <t>Price/Bu.</t>
  </si>
  <si>
    <t>Accrual Expense Adjustment</t>
  </si>
  <si>
    <t>Use Cost</t>
  </si>
  <si>
    <t xml:space="preserve">    TOTAL FARM EXPENSE</t>
  </si>
  <si>
    <t>Bushels sold -Grain #2</t>
  </si>
  <si>
    <t>SOYBEANS</t>
  </si>
  <si>
    <t xml:space="preserve">    NET FARM INCOME</t>
  </si>
  <si>
    <t>NON FARM INCOME &amp; DEDUCTIONS</t>
  </si>
  <si>
    <t>Salary</t>
  </si>
  <si>
    <t>Dividends</t>
  </si>
  <si>
    <t>Bushels sold -Grain #3</t>
  </si>
  <si>
    <t>WHEAT</t>
  </si>
  <si>
    <t>Interest</t>
  </si>
  <si>
    <t>Other Business</t>
  </si>
  <si>
    <t>Rents/Royalities</t>
  </si>
  <si>
    <t xml:space="preserve">    NONFARM INCOME</t>
  </si>
  <si>
    <t>Total Crop Sales</t>
  </si>
  <si>
    <t>Income Tax - Actual</t>
  </si>
  <si>
    <t>Income Tax Adj. - Capital Gains not in ES</t>
  </si>
  <si>
    <t>NON-FARM INCOME</t>
  </si>
  <si>
    <t xml:space="preserve">    NET INCOME</t>
  </si>
  <si>
    <t>Family Living</t>
  </si>
  <si>
    <t>Rents/Royalties</t>
  </si>
  <si>
    <t>Non-Farm Income</t>
  </si>
  <si>
    <t>QUARTERLY CASH FLOW -</t>
  </si>
  <si>
    <t>Beg.Op Loan Balance</t>
  </si>
  <si>
    <t>Total CF</t>
  </si>
  <si>
    <t>Cash Income:</t>
  </si>
  <si>
    <t>Sales/Grain (see sch above)</t>
  </si>
  <si>
    <t>Market Livestock (see sch above)</t>
  </si>
  <si>
    <t>Breeding Livestock (see sch above)</t>
  </si>
  <si>
    <t>Livestock Products (see sch above)</t>
  </si>
  <si>
    <t>Government Payments</t>
  </si>
  <si>
    <t>Total Cash Farm Inc.</t>
  </si>
  <si>
    <t>Non-Farm Income (see sch above)</t>
  </si>
  <si>
    <t>Capital Asset Sales</t>
  </si>
  <si>
    <t>Total Cash Receipts</t>
  </si>
  <si>
    <t>Cash Expenses:</t>
  </si>
  <si>
    <t>Feed</t>
  </si>
  <si>
    <t>Other or Summation</t>
  </si>
  <si>
    <t>Total Cash Farm Op.</t>
  </si>
  <si>
    <t>Resale Items</t>
  </si>
  <si>
    <t>Breeding Livestock Purchases</t>
  </si>
  <si>
    <t>Non-Farm Expense</t>
  </si>
  <si>
    <t>Capital Purchases</t>
  </si>
  <si>
    <t>Living Expense</t>
  </si>
  <si>
    <t>Income Taxes</t>
  </si>
  <si>
    <t>Total Cash Expenses</t>
  </si>
  <si>
    <t>Cash Residual (18 - 56)</t>
  </si>
  <si>
    <t xml:space="preserve">Loan #1 </t>
  </si>
  <si>
    <t>(Lender/descr)</t>
  </si>
  <si>
    <t>Loan Balance</t>
  </si>
  <si>
    <t xml:space="preserve">Loan #2 </t>
  </si>
  <si>
    <t xml:space="preserve">Loan #3 </t>
  </si>
  <si>
    <t xml:space="preserve">Loan #4 </t>
  </si>
  <si>
    <t xml:space="preserve">Loan #5 </t>
  </si>
  <si>
    <t xml:space="preserve">Loan #6 </t>
  </si>
  <si>
    <t>CF Change</t>
  </si>
  <si>
    <t>Resulting FCS Op Loan Balance</t>
  </si>
  <si>
    <t>MONTHLY CASH FLOW DETAILS SHEET</t>
  </si>
  <si>
    <t>Jan.</t>
  </si>
  <si>
    <t>Feb</t>
  </si>
  <si>
    <t>Mar</t>
  </si>
  <si>
    <t>Apr</t>
  </si>
  <si>
    <t>May</t>
  </si>
  <si>
    <t>June</t>
  </si>
  <si>
    <t>July</t>
  </si>
  <si>
    <t>Aug</t>
  </si>
  <si>
    <t>Sept</t>
  </si>
  <si>
    <t>Oct</t>
  </si>
  <si>
    <t>Nov</t>
  </si>
  <si>
    <t>Dec</t>
  </si>
  <si>
    <t>MONTHLY CASH FLOW -</t>
  </si>
  <si>
    <t>Copy/Paste</t>
  </si>
  <si>
    <t>&gt; Range &gt;</t>
  </si>
  <si>
    <t>Special/</t>
  </si>
  <si>
    <t xml:space="preserve">Beg. Cell </t>
  </si>
  <si>
    <t>Values/ to</t>
  </si>
  <si>
    <t>on ES</t>
  </si>
  <si>
    <t>ES Proj</t>
  </si>
  <si>
    <t>M11 &gt;</t>
  </si>
  <si>
    <t>&gt;</t>
  </si>
  <si>
    <t>Gross Revenue check figure</t>
  </si>
  <si>
    <t>VFP check figure</t>
  </si>
  <si>
    <t>M26 &gt;</t>
  </si>
  <si>
    <t>Total Cash Farm Exp. check figure</t>
  </si>
  <si>
    <t>M54 &gt;</t>
  </si>
  <si>
    <t>&lt;&lt;</t>
  </si>
  <si>
    <t>USE COST</t>
  </si>
  <si>
    <t>M58 &gt;</t>
  </si>
  <si>
    <t>Living</t>
  </si>
  <si>
    <t>Total Non-Farm Inc. check figure</t>
  </si>
  <si>
    <t>M67 &gt;</t>
  </si>
  <si>
    <t>Pre-Tax Net Earnings check figure</t>
  </si>
  <si>
    <t>End. Op Loan Balance</t>
  </si>
  <si>
    <t>Operator:</t>
  </si>
  <si>
    <t>FOR:</t>
  </si>
  <si>
    <t>AS OF:</t>
  </si>
  <si>
    <t>OWNERSHIP%</t>
  </si>
  <si>
    <t>Updated</t>
  </si>
  <si>
    <t>(IF NOT 100%)</t>
  </si>
  <si>
    <t>(IF APPLICABLE)</t>
  </si>
  <si>
    <t>MACH/EQUIP TOTAL -- :</t>
  </si>
  <si>
    <t>TRUCK/VEHICLE TOTAL:</t>
  </si>
  <si>
    <t>AMORTIZED PAYMENT SCHEDULE</t>
  </si>
  <si>
    <t>EQUAL PRINCIPAL PAYMENT SCHEDULE</t>
  </si>
  <si>
    <t>Loan amount</t>
  </si>
  <si>
    <t># of years</t>
  </si>
  <si>
    <t>Interest rate</t>
  </si>
  <si>
    <t>Payment(s)/yr.</t>
  </si>
  <si>
    <t>Collateral value</t>
  </si>
  <si>
    <t>Pymt.</t>
  </si>
  <si>
    <t>#</t>
  </si>
  <si>
    <t>Payment</t>
  </si>
  <si>
    <t xml:space="preserve"> Payment</t>
  </si>
  <si>
    <t>per diem</t>
  </si>
  <si>
    <t>L:AV</t>
  </si>
  <si>
    <t>Total Annual Debt Service</t>
  </si>
  <si>
    <t>Comments:</t>
  </si>
  <si>
    <t>Name:</t>
  </si>
  <si>
    <t>Loan # :</t>
  </si>
  <si>
    <t>Loan #7</t>
  </si>
  <si>
    <t>Loan #8</t>
  </si>
  <si>
    <t>Loan #9</t>
  </si>
  <si>
    <t>Loan #10</t>
  </si>
  <si>
    <t>Loan #5</t>
  </si>
  <si>
    <t>EST. YIELDS</t>
  </si>
  <si>
    <t>Description/Name</t>
  </si>
  <si>
    <t>Section</t>
  </si>
  <si>
    <t>Township</t>
  </si>
  <si>
    <t>Year Aq.</t>
  </si>
  <si>
    <t>Improvements</t>
  </si>
  <si>
    <t>Maturity</t>
  </si>
  <si>
    <t xml:space="preserve">Principal </t>
  </si>
  <si>
    <t xml:space="preserve">Current Principal </t>
  </si>
  <si>
    <t>Purpose/Collateral</t>
  </si>
  <si>
    <t>Dates</t>
  </si>
  <si>
    <t>Freq.</t>
  </si>
  <si>
    <t>Due &lt; 12 Mo.</t>
  </si>
  <si>
    <t>Sch. 3a Livestock</t>
  </si>
  <si>
    <t>Sch. 4 Investment in Growing Crops</t>
  </si>
  <si>
    <t>Sch. 3b Crops and Feed</t>
  </si>
  <si>
    <t xml:space="preserve">Total Value Sch. 1 - 5 </t>
  </si>
  <si>
    <r>
      <t xml:space="preserve">Sch. 1 Accounts Receivable - </t>
    </r>
    <r>
      <rPr>
        <b/>
        <sz val="8"/>
        <rFont val="Arial"/>
        <family val="2"/>
      </rPr>
      <t>Owned By, Terms</t>
    </r>
  </si>
  <si>
    <r>
      <t xml:space="preserve">Sch. 2 Marketable Securities - </t>
    </r>
    <r>
      <rPr>
        <b/>
        <sz val="8"/>
        <rFont val="Arial"/>
        <family val="2"/>
      </rPr>
      <t>Number, Description</t>
    </r>
  </si>
  <si>
    <r>
      <t xml:space="preserve">Sch. 5  Supplies on Hand - </t>
    </r>
    <r>
      <rPr>
        <b/>
        <sz val="8"/>
        <rFont val="Arial"/>
        <family val="2"/>
      </rPr>
      <t>Description, Quantity</t>
    </r>
  </si>
  <si>
    <t>Machinery and Equip. SCH. 6</t>
  </si>
  <si>
    <t>PLEASE EXPLAIN ANY "YES" ANSWERS</t>
  </si>
  <si>
    <t>Are there any judgements of record against you?</t>
  </si>
  <si>
    <t>Accounts Receivable SCH. 1</t>
  </si>
  <si>
    <t>Marketable Securities SCH. 2</t>
  </si>
  <si>
    <t>Livestock &amp; Commodities SCH. 3A &amp; B</t>
  </si>
  <si>
    <t>Investments in Growing Crops SCH. 4</t>
  </si>
  <si>
    <t>Supplies on Hand SCH. 5</t>
  </si>
  <si>
    <t>(type name here)</t>
  </si>
  <si>
    <t>MACHINERY/EQUIPMENT SCHEDULE (SCH. 6)</t>
  </si>
  <si>
    <t>SCH. 7 Long Term Assets</t>
  </si>
  <si>
    <t>SCH. 8 Intermediate Liabilities</t>
  </si>
  <si>
    <t>SCH. 9 Long Term Liabilities</t>
  </si>
  <si>
    <t>ADDITIONAL SIGNATURES AND AUTHORIZATIONS (if more signatures needed)</t>
  </si>
  <si>
    <t>Intermediate Liabilities from SCH.8</t>
  </si>
  <si>
    <t>Long Term Liabilities from SCH. 9</t>
  </si>
  <si>
    <t>Long Term Assets from SCH. 7</t>
  </si>
  <si>
    <t>Prin. Portion IT Liabilities due in 12 months (from below)</t>
  </si>
  <si>
    <t>Prin. Portion LT Liabilities due in 12 months (from below)</t>
  </si>
  <si>
    <t>Cash Value of Life Insurance</t>
  </si>
  <si>
    <t>Current Assets Total from SCH. 1-5</t>
  </si>
  <si>
    <t>Units</t>
  </si>
  <si>
    <t>MARKETING POSITION REPORT</t>
  </si>
  <si>
    <t>CROP YEAR:</t>
  </si>
  <si>
    <t>DATE PREPARED/UPDATED:</t>
  </si>
  <si>
    <t>Input Cells</t>
  </si>
  <si>
    <t>Calculated Cells</t>
  </si>
  <si>
    <t>Commodity 1:</t>
  </si>
  <si>
    <t>Total Crop Acres:</t>
  </si>
  <si>
    <t>COMMODITY PROJECTIONS</t>
  </si>
  <si>
    <t>Per Acre</t>
  </si>
  <si>
    <t>Per Bushel</t>
  </si>
  <si>
    <t>Projected Production:</t>
  </si>
  <si>
    <t>--</t>
  </si>
  <si>
    <t>Projected Revenue:</t>
  </si>
  <si>
    <t>Projected Crop Costs:</t>
  </si>
  <si>
    <t>Projected Margin:</t>
  </si>
  <si>
    <t>Delivery Location</t>
  </si>
  <si>
    <t>Delivery 
Date</t>
  </si>
  <si>
    <t>Bushels Forward Contracted</t>
  </si>
  <si>
    <t>Bushels 
Hedged</t>
  </si>
  <si>
    <t>Price 
($/bu)</t>
  </si>
  <si>
    <t xml:space="preserve"> Put Options</t>
  </si>
  <si>
    <t>% of Projected Production</t>
  </si>
  <si>
    <t xml:space="preserve">Estimated 
Basis </t>
  </si>
  <si>
    <t>Net Prices
($/bu)</t>
  </si>
  <si>
    <t>**Expected Basis Already Included In This Calculation</t>
  </si>
  <si>
    <t>Bushels</t>
  </si>
  <si>
    <t>Strike Price</t>
  </si>
  <si>
    <t>Premium</t>
  </si>
  <si>
    <t>Forward Contract Revenue:</t>
  </si>
  <si>
    <t>Hedged Revenue:</t>
  </si>
  <si>
    <t>Option Revenue:</t>
  </si>
  <si>
    <t>Option Price Floor</t>
  </si>
  <si>
    <t>Option Price with Current Price</t>
  </si>
  <si>
    <t>Option Price to Use:</t>
  </si>
  <si>
    <t>Net Price:</t>
  </si>
  <si>
    <t>Net Price-Basis:</t>
  </si>
  <si>
    <t>Bushels/Acre</t>
  </si>
  <si>
    <t>% of Production</t>
  </si>
  <si>
    <t>Price per bushel needed on 
unsold bushels to break-even:</t>
  </si>
  <si>
    <t>Total Revenue:</t>
  </si>
  <si>
    <t>Total Unsold/Unpriced:</t>
  </si>
  <si>
    <t>Commodity 2:</t>
  </si>
  <si>
    <r>
      <t xml:space="preserve">Projected Crop Yield </t>
    </r>
    <r>
      <rPr>
        <b/>
        <i/>
        <sz val="10"/>
        <rFont val="Arial"/>
        <family val="2"/>
      </rPr>
      <t>(per acre)</t>
    </r>
    <r>
      <rPr>
        <b/>
        <sz val="10"/>
        <rFont val="Arial"/>
        <family val="2"/>
      </rPr>
      <t>:</t>
    </r>
  </si>
  <si>
    <r>
      <t xml:space="preserve">Current Cash Price </t>
    </r>
    <r>
      <rPr>
        <b/>
        <i/>
        <sz val="10"/>
        <rFont val="Arial"/>
        <family val="2"/>
      </rPr>
      <t>(per bushel)</t>
    </r>
    <r>
      <rPr>
        <b/>
        <sz val="10"/>
        <rFont val="Arial"/>
        <family val="2"/>
      </rPr>
      <t>:</t>
    </r>
  </si>
  <si>
    <r>
      <t xml:space="preserve">Projected Total Cost </t>
    </r>
    <r>
      <rPr>
        <b/>
        <i/>
        <sz val="10"/>
        <rFont val="Arial"/>
        <family val="2"/>
      </rPr>
      <t>(per acre)</t>
    </r>
    <r>
      <rPr>
        <b/>
        <sz val="10"/>
        <rFont val="Arial"/>
        <family val="2"/>
      </rPr>
      <t>:</t>
    </r>
  </si>
  <si>
    <t>Instructions on filling out the Balance Sheet</t>
  </si>
  <si>
    <t>A-Current Assets:</t>
  </si>
  <si>
    <t>►For the following categories simply enter the value:</t>
  </si>
  <si>
    <t xml:space="preserve">►For the Livestock &amp; Commodities category type the description, number of units, and current cash price. The current value will be figured based on that data. </t>
  </si>
  <si>
    <t>● Example-Enter: Corn; 10,000 bushels; $3.50/bu. The current value will calculate $35,000.</t>
  </si>
  <si>
    <t>● Example-Enter: Calves; 20 head; $500/head. The current value will calculate at $10,000.</t>
  </si>
  <si>
    <t>B-Intermediate Assets:</t>
  </si>
  <si>
    <t>● Personal Vehicles, Trucks, Machinery and Equipment, Cash Value of Life Insurance, Securities-Not Readily Marketable, Retirement Accounts</t>
  </si>
  <si>
    <t>►For the Breeding Livestock category type the livestock, number of units, and value. The current value will be figured based on that data.</t>
  </si>
  <si>
    <t>● Example-Enter: Cows; 25 head; $500/head. The current value will calculate at $12,500.</t>
  </si>
  <si>
    <t>C-Long-Term Assets</t>
  </si>
  <si>
    <t>►Enter the # of Acres, Original Cost, Improvement Costs, Year Acquired and Current Value for each individual tract of land.</t>
  </si>
  <si>
    <t>►Enter the Current Value of Farm Credit Stock and Other Real Estate.</t>
  </si>
  <si>
    <t>D-Current Liabilities:</t>
  </si>
  <si>
    <t>E-Intermediate Liabilities (Due in 1-10 years):</t>
  </si>
  <si>
    <t xml:space="preserve">►For each loan enter the Lender, Collateral, Due Date, Interest Rate, Principal Due in 12 Months, and Current Amount Outstanding. </t>
  </si>
  <si>
    <t>F-Long Term Liabilities (Due in more than 10 years):</t>
  </si>
  <si>
    <r>
      <t xml:space="preserve">● </t>
    </r>
    <r>
      <rPr>
        <i/>
        <sz val="10"/>
        <rFont val="Arial"/>
        <family val="2"/>
      </rPr>
      <t>Checking, Savings, Accounts Receivable, Marketable Securities, Investment in Growing Crops, Supplies on Hand</t>
    </r>
  </si>
  <si>
    <r>
      <t xml:space="preserve">►Enter the Amount Owed for all Current Liability categories, </t>
    </r>
    <r>
      <rPr>
        <b/>
        <i/>
        <sz val="10"/>
        <rFont val="Arial"/>
        <family val="2"/>
      </rPr>
      <t>except</t>
    </r>
    <r>
      <rPr>
        <b/>
        <sz val="10"/>
        <rFont val="Arial"/>
        <family val="2"/>
      </rPr>
      <t xml:space="preserve"> </t>
    </r>
    <r>
      <rPr>
        <sz val="10"/>
        <rFont val="Arial"/>
        <family val="2"/>
      </rPr>
      <t xml:space="preserve">Prin. Portion IT Liabilities due in 12 months and Prin. Portion LT Liabilities due in 12 months </t>
    </r>
    <r>
      <rPr>
        <i/>
        <sz val="10"/>
        <rFont val="Arial"/>
        <family val="2"/>
      </rPr>
      <t>(those values will carry from amounts entered in below liability categories)</t>
    </r>
    <r>
      <rPr>
        <sz val="10"/>
        <rFont val="Arial"/>
        <family val="2"/>
      </rPr>
      <t>.</t>
    </r>
  </si>
  <si>
    <t>►If additional space is needed for Accounts Receivable, Marketable Securities, Livestock &amp; Commodities, Investment in Growing Crops or Supplies on Hand, please utilize the worksheet tab titled "Sch. 1-5". The totals entered into that spreadsheet will carry to the balance sheet current assets category named "Current Assets Total from SCH. 1-5".</t>
  </si>
  <si>
    <t>►If additional space is needed for Long Term Assets please utilize the worksheet tab titled "Sch. 7-9". Enter the additional Long-Term Assets into "SCH 7 Long Term Assets. The totals entered into that spreadsheet will carry to the balance sheet long term assets category named "Long Term Assets from SCH. 7".</t>
  </si>
  <si>
    <t>● The "Principal Due in 12 Months" for all the loans entered onto the balance sheet will be added to calculate the TOTAL IT PRIN DUE IN 12 MONTHS. That value will then automatically be subtracted from the total portion of intermediate term debt outstanding, as well as moved and added to the current liabilities outstanding on the balance sheet.</t>
  </si>
  <si>
    <t>►If additional space is needed for Intermediate Liabilities please utilize the worksheet tab titled "Sch. 7-9". Enter the additional Intermediate Liabilities into "SCH 8 Intermediate Liabilities". The totals entered into that spreadsheet will carry to the balance sheet Intermediate Liabilities category named "Intermediate Liabilities from SCH. 8".</t>
  </si>
  <si>
    <t>● The "Principal Due in 12 Months" for all the loans entered onto the balance sheet will be added to calculate the TOTAL LT PRIN DUE IN 12 MONTHS. That value will then automatically be subtracted from the total portion of long term debt outstanding, as well as moved and added to the current liabilities outstanding on the balance sheet.</t>
  </si>
  <si>
    <t>►If additional space is needed for Long Term Liabilities please utilize the worksheet tab titled "Sch. 7-9". Enter the additional Long Term Liabilities into "SCH 9 Long Term Liabilities". The totals entered into that spreadsheet will carry to the balance sheet Long Term Liabilities category named "Long Term Liabilities from SCH. 9".</t>
  </si>
  <si>
    <t>Instructions on filling out Schedules 1-9</t>
  </si>
  <si>
    <t>Schedules 1- 2- 4- and 5-:</t>
  </si>
  <si>
    <t xml:space="preserve">Each individual schedule allows the opportunity to have multiple entries for Accounts Receivable, Marketable Securities, Investment in Growing Crops and Supplies on Hand. </t>
  </si>
  <si>
    <t xml:space="preserve">►Enter each individual entry by typing a description and the current value of the entry. </t>
  </si>
  <si>
    <t xml:space="preserve">►Each individual schedule will automatically calculate a total for that specific schedule. </t>
  </si>
  <si>
    <t xml:space="preserve">►The total of Schedules 1-5 will automatically be added together. </t>
  </si>
  <si>
    <t>►The total value of Schedules 1-5 will then automatically be carried forward to the balance sheet to the Current Assets line titled "Current Assets Total from SCH. 1-5".</t>
  </si>
  <si>
    <t>Schedules 3a- &amp; 3b-:</t>
  </si>
  <si>
    <t>A-Schedule 3a: Livestock</t>
  </si>
  <si>
    <t>►For the livestock inventory schedule type the description, number of units and unit value for each individual entry. The current value will be figured based on that data.</t>
  </si>
  <si>
    <t>● Example: Calves; 20 head; $500/head; The current value will calculate at $10,000.</t>
  </si>
  <si>
    <t xml:space="preserve">►The total of schedule 3a will be automatically calculated from all individual livestock entries. </t>
  </si>
  <si>
    <t>B-Schedule 3b: Crops and Feed</t>
  </si>
  <si>
    <t xml:space="preserve">►For the commodity inventory schedule type the description, number of units and unit value for each individual entry. The current value will be figured based on that data. </t>
  </si>
  <si>
    <t>● Example: Corn; 10,000 bushels; $3.50/bu. The current value will calculate at $35,000.</t>
  </si>
  <si>
    <t xml:space="preserve">►The total of schedule 3b will be automatically calculated from all individual crop/feed entries. </t>
  </si>
  <si>
    <t>Schedule 6: Machinery/Equipment</t>
  </si>
  <si>
    <t xml:space="preserve">This schedule will be an itemized list of all Machinery/Equipment Owned, Trucks/Vehicles Owned and Leased Assets. </t>
  </si>
  <si>
    <t>►For each category indicate the appropriate portion of Ownership, Model Year, Model Specifications, Hours, Condition and Estimated Market Value in the "Market Value" column.</t>
  </si>
  <si>
    <t>►The "Updated Value" column is used to update the value of the machinery/equipment/trucks/vehicles in subsequent years.</t>
  </si>
  <si>
    <t>►MACH/EQUIP TOTAL and TRUCK/VEHICLE TOTAL will automatically be calculated given the values entered for each individual entry.</t>
  </si>
  <si>
    <t>Schedule 7: Long Term Assets</t>
  </si>
  <si>
    <t>This schedule will allow for ADDITIONAL long term assets to be itemized and added to the balance sheet, in addition to what has already been entered specifically on the balance sheet.</t>
  </si>
  <si>
    <t>►For each individual asset enter a Description, Section, Township, Acres, Year Acquired, Cost, Improvements and Current Value.</t>
  </si>
  <si>
    <t xml:space="preserve">►Total Acres, Total Costs, Total Improvement and Total Value will automatically be calculated based on the individual long term assets entered on Schedule 7. </t>
  </si>
  <si>
    <t xml:space="preserve">►The total acres and total value of Schedule 7 will then automatically be carried forward to the balance sheet to the Long Term Assets line titled "Long Term Assets from SCH. 7". </t>
  </si>
  <si>
    <t>Schedule 8- and 9-: Intermediate Term and Long Term Liabilities</t>
  </si>
  <si>
    <t>These schedules will allow for ADDITIONAL intermediate and long term liabilities to be itemized and added to the balance sheet, in addition to what has already been entered specifically on the balance sheet.</t>
  </si>
  <si>
    <t xml:space="preserve">►On either the intermediate and long term liabilities schedule, for each loan enter the Lender, Purpose/Collateral, Maturity Dates, Payment Dates, Payment Frequency, Interest Rate, Principal Due in &lt;12 Months and Current Principal Balance. </t>
  </si>
  <si>
    <r>
      <t xml:space="preserve">►The totals for MACH/EQUIP and TRUCK/VEHICLE will need to be </t>
    </r>
    <r>
      <rPr>
        <b/>
        <i/>
        <sz val="10"/>
        <rFont val="Arial"/>
        <family val="2"/>
      </rPr>
      <t>MANUALLY</t>
    </r>
    <r>
      <rPr>
        <sz val="10"/>
        <rFont val="Arial"/>
        <family val="2"/>
      </rPr>
      <t xml:space="preserve"> entered into the appropriate spot on the balance sheet.</t>
    </r>
  </si>
  <si>
    <t>NOTE: The totals from Schedules 3a &amp; 3b will automatically be included in the calculation of the total value of schedules 1-5. As mentioned above, the total value of schedule 1-5 will automatically be carried forward to the balance sheet to the Current Assets line titled "Current Assets Total from SCH. 1-5".</t>
  </si>
  <si>
    <t>● Each individual column labeled "Principal Due in &lt;12 Months" and "Current Principal Balance Due" for all the loans entered into each specific schedule will each be added for a total. There will be a total for "IT Principal Due in &lt;12 Months", "IT Current Principal Balance Due", "LT principal due in &lt;12 Months" and "LT Current Principal Balance Due".</t>
  </si>
  <si>
    <t xml:space="preserve">● The "IT Principal Due in &lt;12 Months" and "IT Current Principal Balance Due" will automatically carry forward to the balance sheet to the Intermediate Term Liabilities line titled "Intermediate Liabilities from Sch. 8". The total IT principal due &lt;12 months will be automatically included in the calculation for the overall IT principal due &lt;12 months. That total will be automatically subtracted from the total portion of intermediate term debt outstanding, as well as moved and added to the current liabilities outstanding on the balance sheet (as described in 1-E of the Balance Sheet instructions). </t>
  </si>
  <si>
    <t xml:space="preserve">● The "LT Principal Due in &lt;12 Months" and "LT Current Principal Balance Due" will automatically carry forward to the balance sheet to the Long Term Liabilities line titled "Long Liabilities from Sch. 9". The total LT principal due &lt;12 months will be automatically included in the calculation for the overall LT principal due &lt;12 months. That total will be automatically subtracted from the total portion of long term debt outstanding, as well as moved and added to the current liabilities outstanding on the balance sheet (as described in 1-F of the Balance Sheet instructions). </t>
  </si>
  <si>
    <t>Instructions on filling out the Farms Operated Schedule</t>
  </si>
  <si>
    <t xml:space="preserve">1- For each farm operated, put each individual farm on the schedule in lines 1-25: </t>
  </si>
  <si>
    <t>A-General Farm Information:</t>
  </si>
  <si>
    <t>►For Record Owner, Section Number, Township, N/S, Range, E/W and County, simply type the description needed to identify the farm.</t>
  </si>
  <si>
    <t>B-Crop Interest and Total Crop Acres:</t>
  </si>
  <si>
    <t xml:space="preserve">►For Crop Interest, simply type your personal interest in that particular farms production (for 100% interest, type 100; for 50% interest, type 50). For Total Crop Acres, simply type the number of crop acres used in production. NOTE: This is production acres, NOT total tract acres. </t>
  </si>
  <si>
    <t>C-Specific Commodity Acreage Production and Estimated Yields:</t>
  </si>
  <si>
    <t xml:space="preserve">►For each individual farm indicate what commodity or commodities are planned to be grown. Enter the acres of production and estimated yield for each specific commodity. If a commodity other than corn or soybeans is being produced, use commodity space C and D (columns "P/Q" and "R/S") for those commodities. Make sure to type the specific commodity grown into either commodity C or D. </t>
  </si>
  <si>
    <t>● This commodity specific data will be used to calculate total acres and full shares acres, as well as estimate total production and full share production for each specific commodity.  Each of the follow calculations will be automatically figured based on data entered into the complete schedule.</t>
  </si>
  <si>
    <t>D-Total Cash Rent Due:</t>
  </si>
  <si>
    <t>►Enter the Total Cash Rent Due (if applicable) for each farm operated. NOTE: This is TOTAL cash rent due for that specific farm. It is NOT cash rent per acre.</t>
  </si>
  <si>
    <t>● This information will automatically calculate total cash rent due for all farms operated in that particular growing season.</t>
  </si>
  <si>
    <t>E-Crop Year:</t>
  </si>
  <si>
    <r>
      <t xml:space="preserve">►To complete the crop year, type the year </t>
    </r>
    <r>
      <rPr>
        <i/>
        <sz val="10"/>
        <rFont val="Arial"/>
        <family val="2"/>
      </rPr>
      <t>(example: 2009)</t>
    </r>
    <r>
      <rPr>
        <sz val="10"/>
        <rFont val="Arial"/>
        <family val="2"/>
      </rPr>
      <t xml:space="preserve"> into the yellow colored box </t>
    </r>
    <r>
      <rPr>
        <i/>
        <sz val="10"/>
        <rFont val="Arial"/>
        <family val="2"/>
      </rPr>
      <t>(in the bottom left-hand corner).</t>
    </r>
  </si>
  <si>
    <t>Instructions on filling out the Monthly Cash Flow</t>
  </si>
  <si>
    <t>Please Note:</t>
  </si>
  <si>
    <t>►There is a "Monthly Revenue/Income Detail Sheet". This will take all of the detailed revenue/income from sales and non-farm income, and automatically put it below into the actual cash flow.</t>
  </si>
  <si>
    <t>►This spreadsheet, if filled out correctly, will help to determine the peak balance of an outstanding operating account balance. This can be effective in determining the appropriate amount for an operating loan request.</t>
  </si>
  <si>
    <t>►Yellow cells are the only cells that should be filled out on this spreadsheet.</t>
  </si>
  <si>
    <t>1-Complete the monthly detail revenue projections using the following methods for each category:</t>
  </si>
  <si>
    <t>A-Livestock Sales (including Market Hogs, Cull Breeding Hogs, Market Cattle, Cull Breeding Cattle, Other Market Livestock and Other Cull Breeding Livestock):</t>
  </si>
  <si>
    <r>
      <t>1- Enter the current value of assets</t>
    </r>
    <r>
      <rPr>
        <b/>
        <i/>
        <sz val="10"/>
        <rFont val="Arial"/>
        <family val="2"/>
      </rPr>
      <t xml:space="preserve"> (columns "F") </t>
    </r>
    <r>
      <rPr>
        <b/>
        <sz val="10"/>
        <rFont val="Arial"/>
        <family val="2"/>
      </rPr>
      <t xml:space="preserve">and liabilities </t>
    </r>
    <r>
      <rPr>
        <b/>
        <i/>
        <sz val="10"/>
        <rFont val="Arial"/>
        <family val="2"/>
      </rPr>
      <t xml:space="preserve">(columns "M") </t>
    </r>
    <r>
      <rPr>
        <b/>
        <sz val="10"/>
        <rFont val="Arial"/>
        <family val="2"/>
      </rPr>
      <t xml:space="preserve">the following ways: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</si>
</sst>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0.0"/>
    <numFmt numFmtId="167" formatCode="\+#,##0_);\-#,##0"/>
    <numFmt numFmtId="168" formatCode="m/d/yy"/>
    <numFmt numFmtId="169" formatCode="_(&quot;$&quot;* #,##0_);_(&quot;$&quot;* \(#,##0\);_(&quot;$&quot;* &quot;-&quot;??_);_(@_)"/>
    <numFmt numFmtId="170" formatCode="0.0%"/>
    <numFmt numFmtId="171" formatCode="&quot;$&quot;#,##0"/>
    <numFmt numFmtId="172" formatCode="0.000%"/>
    <numFmt numFmtId="173" formatCode="_(* #,##0.00_);_(* \(#,##0.00\);_(* &quot;-&quot;_);_(@_)"/>
    <numFmt numFmtId="174" formatCode="&quot;$&quot;#,##0.00"/>
    <numFmt numFmtId="175" formatCode="0.0_);[Red]\(0.0\)"/>
    <numFmt numFmtId="176" formatCode="m/yy"/>
    <numFmt numFmtId="177" formatCode="mmmm\ d\,\ yyyy"/>
    <numFmt numFmtId="178" formatCode="[$-409]mmmm\ d\,\ yyyy;@"/>
    <numFmt numFmtId="179" formatCode="m/d/yy;@"/>
  </numFmts>
  <fonts count="54" x14ac:knownFonts="1">
    <font>
      <sz val="10"/>
      <name val="Arial"/>
    </font>
    <font>
      <sz val="10"/>
      <name val="Arial"/>
      <family val="2"/>
    </font>
    <font>
      <sz val="8"/>
      <name val="Arial"/>
      <family val="2"/>
    </font>
    <font>
      <sz val="6"/>
      <name val="Arial"/>
      <family val="2"/>
    </font>
    <font>
      <b/>
      <sz val="10"/>
      <name val="Arial"/>
      <family val="2"/>
    </font>
    <font>
      <b/>
      <sz val="8"/>
      <name val="Arial"/>
      <family val="2"/>
    </font>
    <font>
      <sz val="7"/>
      <name val="Arial"/>
      <family val="2"/>
    </font>
    <font>
      <sz val="5"/>
      <name val="Arial"/>
      <family val="2"/>
    </font>
    <font>
      <b/>
      <sz val="7"/>
      <name val="Arial"/>
      <family val="2"/>
    </font>
    <font>
      <b/>
      <sz val="6"/>
      <name val="Arial"/>
      <family val="2"/>
    </font>
    <font>
      <sz val="10"/>
      <name val="Arial"/>
      <family val="2"/>
    </font>
    <font>
      <b/>
      <sz val="9"/>
      <name val="Arial"/>
      <family val="2"/>
    </font>
    <font>
      <sz val="16"/>
      <name val="Arial"/>
      <family val="2"/>
    </font>
    <font>
      <b/>
      <sz val="12"/>
      <name val="Arial"/>
      <family val="2"/>
    </font>
    <font>
      <sz val="9"/>
      <name val="Arial"/>
      <family val="2"/>
    </font>
    <font>
      <sz val="11"/>
      <name val="Arial"/>
      <family val="2"/>
    </font>
    <font>
      <sz val="10"/>
      <color indexed="10"/>
      <name val="Arial"/>
      <family val="2"/>
    </font>
    <font>
      <b/>
      <sz val="10"/>
      <color indexed="12"/>
      <name val="Arial"/>
      <family val="2"/>
    </font>
    <font>
      <i/>
      <sz val="10"/>
      <name val="Arial"/>
      <family val="2"/>
    </font>
    <font>
      <b/>
      <sz val="10"/>
      <name val="Arial"/>
      <family val="2"/>
    </font>
    <font>
      <b/>
      <sz val="10"/>
      <color indexed="18"/>
      <name val="Arial"/>
      <family val="2"/>
    </font>
    <font>
      <b/>
      <sz val="10"/>
      <color indexed="12"/>
      <name val="Arial"/>
      <family val="2"/>
    </font>
    <font>
      <sz val="12"/>
      <name val="Arial"/>
      <family val="2"/>
    </font>
    <font>
      <i/>
      <sz val="10"/>
      <name val="Arial"/>
      <family val="2"/>
    </font>
    <font>
      <b/>
      <i/>
      <sz val="11"/>
      <color indexed="12"/>
      <name val="Arial"/>
      <family val="2"/>
    </font>
    <font>
      <b/>
      <i/>
      <sz val="12"/>
      <color indexed="12"/>
      <name val="Arial"/>
      <family val="2"/>
    </font>
    <font>
      <b/>
      <i/>
      <sz val="10"/>
      <color indexed="12"/>
      <name val="Arial"/>
      <family val="2"/>
    </font>
    <font>
      <b/>
      <i/>
      <sz val="10"/>
      <color indexed="17"/>
      <name val="Arial"/>
      <family val="2"/>
    </font>
    <font>
      <b/>
      <i/>
      <sz val="9"/>
      <name val="Arial"/>
      <family val="2"/>
    </font>
    <font>
      <b/>
      <i/>
      <sz val="13"/>
      <color indexed="12"/>
      <name val="Arial"/>
      <family val="2"/>
    </font>
    <font>
      <b/>
      <i/>
      <sz val="12"/>
      <name val="Arial"/>
      <family val="2"/>
    </font>
    <font>
      <sz val="10"/>
      <color indexed="33"/>
      <name val="Arial"/>
      <family val="2"/>
    </font>
    <font>
      <b/>
      <sz val="14"/>
      <name val="Arial"/>
      <family val="2"/>
    </font>
    <font>
      <b/>
      <u/>
      <sz val="10"/>
      <name val="Arial"/>
      <family val="2"/>
    </font>
    <font>
      <sz val="14"/>
      <name val="Arial"/>
      <family val="2"/>
    </font>
    <font>
      <u/>
      <sz val="10"/>
      <name val="Arial"/>
      <family val="2"/>
    </font>
    <font>
      <b/>
      <sz val="11"/>
      <name val="Arial"/>
      <family val="2"/>
    </font>
    <font>
      <b/>
      <sz val="11"/>
      <name val="Arial"/>
      <family val="2"/>
    </font>
    <font>
      <sz val="8"/>
      <name val="Arial"/>
      <family val="2"/>
    </font>
    <font>
      <sz val="10"/>
      <name val="MS Sans Serif"/>
      <family val="2"/>
    </font>
    <font>
      <b/>
      <u/>
      <sz val="12"/>
      <name val="Arial"/>
      <family val="2"/>
    </font>
    <font>
      <b/>
      <sz val="12"/>
      <name val="Arial"/>
      <family val="2"/>
    </font>
    <font>
      <b/>
      <sz val="8"/>
      <name val="Arial"/>
      <family val="2"/>
    </font>
    <font>
      <b/>
      <i/>
      <sz val="8"/>
      <name val="Arial"/>
      <family val="2"/>
    </font>
    <font>
      <u/>
      <sz val="10"/>
      <name val="Arial"/>
      <family val="2"/>
    </font>
    <font>
      <sz val="7"/>
      <name val="Arial"/>
      <family val="2"/>
    </font>
    <font>
      <b/>
      <sz val="10"/>
      <color indexed="10"/>
      <name val="Arial"/>
      <family val="2"/>
    </font>
    <font>
      <b/>
      <sz val="9"/>
      <color indexed="10"/>
      <name val="Arial"/>
      <family val="2"/>
    </font>
    <font>
      <sz val="9"/>
      <name val="Arial"/>
      <family val="2"/>
    </font>
    <font>
      <sz val="10"/>
      <name val="Arial"/>
      <family val="2"/>
    </font>
    <font>
      <b/>
      <i/>
      <sz val="10"/>
      <name val="Arial"/>
      <family val="2"/>
    </font>
    <font>
      <b/>
      <sz val="8"/>
      <color indexed="81"/>
      <name val="Tahoma"/>
      <family val="2"/>
    </font>
    <font>
      <sz val="8"/>
      <color indexed="81"/>
      <name val="Tahoma"/>
      <family val="2"/>
    </font>
    <font>
      <sz val="8"/>
      <color rgb="FF000000"/>
      <name val="Tahoma"/>
      <family val="2"/>
    </font>
  </fonts>
  <fills count="9">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s>
  <borders count="9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64"/>
      </left>
      <right style="thin">
        <color indexed="64"/>
      </right>
      <top style="thin">
        <color indexed="64"/>
      </top>
      <bottom style="thin">
        <color indexed="55"/>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22"/>
      </right>
      <top/>
      <bottom style="thin">
        <color indexed="64"/>
      </bottom>
      <diagonal/>
    </border>
    <border>
      <left style="hair">
        <color indexed="22"/>
      </left>
      <right style="hair">
        <color indexed="22"/>
      </right>
      <top/>
      <bottom style="thin">
        <color indexed="64"/>
      </bottom>
      <diagonal/>
    </border>
    <border>
      <left style="hair">
        <color indexed="22"/>
      </left>
      <right style="medium">
        <color indexed="64"/>
      </right>
      <top/>
      <bottom style="thin">
        <color indexed="64"/>
      </bottom>
      <diagonal/>
    </border>
    <border>
      <left style="medium">
        <color indexed="64"/>
      </left>
      <right style="hair">
        <color indexed="22"/>
      </right>
      <top style="thin">
        <color indexed="64"/>
      </top>
      <bottom style="thin">
        <color indexed="64"/>
      </bottom>
      <diagonal/>
    </border>
    <border>
      <left style="hair">
        <color indexed="22"/>
      </left>
      <right style="thin">
        <color indexed="64"/>
      </right>
      <top style="thin">
        <color indexed="64"/>
      </top>
      <bottom style="thin">
        <color indexed="64"/>
      </bottom>
      <diagonal/>
    </border>
    <border>
      <left style="medium">
        <color indexed="64"/>
      </left>
      <right style="hair">
        <color indexed="22"/>
      </right>
      <top style="thin">
        <color indexed="64"/>
      </top>
      <bottom/>
      <diagonal/>
    </border>
    <border>
      <left style="hair">
        <color indexed="22"/>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hair">
        <color indexed="22"/>
      </right>
      <top style="medium">
        <color indexed="64"/>
      </top>
      <bottom style="medium">
        <color indexed="64"/>
      </bottom>
      <diagonal/>
    </border>
    <border>
      <left style="hair">
        <color indexed="22"/>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55"/>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applyFill="0" applyBorder="0" applyProtection="0"/>
    <xf numFmtId="0" fontId="39" fillId="2" borderId="0" applyProtection="0"/>
    <xf numFmtId="0" fontId="1" fillId="0" borderId="0"/>
    <xf numFmtId="0" fontId="1" fillId="0" borderId="0"/>
    <xf numFmtId="0" fontId="1" fillId="0" borderId="0" applyFill="0" applyBorder="0" applyProtection="0"/>
    <xf numFmtId="9" fontId="1" fillId="0" borderId="0" applyFont="0" applyFill="0" applyBorder="0" applyAlignment="0" applyProtection="0"/>
  </cellStyleXfs>
  <cellXfs count="1389">
    <xf numFmtId="0" fontId="0" fillId="0" borderId="0" xfId="0"/>
    <xf numFmtId="0" fontId="0" fillId="0" borderId="0" xfId="0" applyProtection="1">
      <protection locked="0"/>
    </xf>
    <xf numFmtId="0" fontId="2" fillId="0" borderId="2" xfId="0" applyFont="1" applyFill="1" applyBorder="1" applyProtection="1">
      <protection locked="0"/>
    </xf>
    <xf numFmtId="0" fontId="2" fillId="0" borderId="3" xfId="0" applyFont="1" applyFill="1" applyBorder="1" applyProtection="1">
      <protection locked="0"/>
    </xf>
    <xf numFmtId="0" fontId="0" fillId="3" borderId="4" xfId="0" applyFill="1" applyBorder="1" applyProtection="1"/>
    <xf numFmtId="0" fontId="4" fillId="0" borderId="0" xfId="0" applyFont="1" applyAlignment="1" applyProtection="1">
      <alignment horizontal="center"/>
    </xf>
    <xf numFmtId="165" fontId="4" fillId="0" borderId="0" xfId="0" applyNumberFormat="1" applyFont="1" applyAlignment="1" applyProtection="1">
      <alignment horizontal="center"/>
    </xf>
    <xf numFmtId="3" fontId="2" fillId="0" borderId="2" xfId="0" applyNumberFormat="1" applyFont="1" applyFill="1" applyBorder="1" applyProtection="1">
      <protection locked="0"/>
    </xf>
    <xf numFmtId="164" fontId="4" fillId="0" borderId="0" xfId="0" applyNumberFormat="1" applyFont="1" applyBorder="1" applyProtection="1"/>
    <xf numFmtId="0" fontId="0" fillId="0" borderId="0" xfId="0" applyProtection="1"/>
    <xf numFmtId="0" fontId="0" fillId="0" borderId="0" xfId="0" applyBorder="1" applyProtection="1"/>
    <xf numFmtId="0" fontId="4" fillId="0" borderId="0" xfId="0" applyFont="1" applyBorder="1" applyProtection="1"/>
    <xf numFmtId="0" fontId="0" fillId="0" borderId="5" xfId="0" applyBorder="1" applyProtection="1"/>
    <xf numFmtId="37" fontId="10" fillId="0" borderId="0" xfId="0" applyNumberFormat="1" applyFont="1" applyFill="1" applyBorder="1" applyAlignment="1" applyProtection="1">
      <alignment horizontal="right"/>
      <protection locked="0"/>
    </xf>
    <xf numFmtId="37" fontId="17" fillId="0" borderId="6" xfId="1" applyNumberFormat="1" applyFont="1" applyFill="1" applyBorder="1" applyAlignment="1"/>
    <xf numFmtId="37" fontId="18" fillId="4" borderId="0" xfId="0" applyNumberFormat="1" applyFont="1" applyFill="1" applyBorder="1" applyAlignment="1">
      <alignment horizontal="left"/>
    </xf>
    <xf numFmtId="37" fontId="19" fillId="4" borderId="0" xfId="0" applyNumberFormat="1" applyFont="1" applyFill="1" applyBorder="1" applyAlignment="1">
      <alignment horizontal="left"/>
    </xf>
    <xf numFmtId="37" fontId="20" fillId="4" borderId="0" xfId="0" applyNumberFormat="1" applyFont="1" applyFill="1" applyBorder="1" applyAlignment="1">
      <alignment horizontal="left"/>
    </xf>
    <xf numFmtId="38" fontId="16" fillId="0" borderId="0" xfId="0" applyNumberFormat="1" applyFont="1" applyFill="1" applyBorder="1" applyAlignment="1" applyProtection="1">
      <alignment horizontal="right"/>
      <protection locked="0"/>
    </xf>
    <xf numFmtId="38" fontId="1" fillId="0" borderId="0" xfId="1" applyNumberFormat="1" applyFont="1" applyFill="1" applyBorder="1" applyAlignment="1" applyProtection="1">
      <protection locked="0"/>
    </xf>
    <xf numFmtId="38" fontId="17" fillId="0" borderId="7" xfId="1" applyNumberFormat="1" applyFont="1" applyFill="1" applyBorder="1" applyAlignment="1"/>
    <xf numFmtId="38" fontId="1" fillId="5" borderId="0" xfId="1" applyNumberFormat="1" applyFont="1" applyFill="1" applyBorder="1" applyAlignment="1"/>
    <xf numFmtId="38" fontId="0" fillId="5" borderId="0" xfId="0" applyNumberFormat="1" applyFill="1" applyBorder="1" applyAlignment="1"/>
    <xf numFmtId="38" fontId="1" fillId="0" borderId="0" xfId="1" applyNumberFormat="1" applyFont="1" applyFill="1" applyBorder="1" applyAlignment="1"/>
    <xf numFmtId="38" fontId="21" fillId="0" borderId="7" xfId="1" applyNumberFormat="1" applyFont="1" applyFill="1" applyBorder="1" applyAlignment="1" applyProtection="1"/>
    <xf numFmtId="38" fontId="1" fillId="5" borderId="0" xfId="1" applyNumberFormat="1" applyFont="1" applyFill="1" applyBorder="1" applyAlignment="1" applyProtection="1"/>
    <xf numFmtId="38" fontId="16" fillId="0" borderId="0" xfId="1" applyNumberFormat="1" applyFont="1" applyFill="1" applyBorder="1" applyAlignment="1" applyProtection="1">
      <protection locked="0"/>
    </xf>
    <xf numFmtId="38" fontId="17" fillId="0" borderId="7" xfId="1" applyNumberFormat="1" applyFont="1" applyFill="1" applyBorder="1" applyAlignment="1" applyProtection="1"/>
    <xf numFmtId="37" fontId="17" fillId="0" borderId="8" xfId="1" applyNumberFormat="1" applyFont="1" applyFill="1" applyBorder="1" applyAlignment="1"/>
    <xf numFmtId="164" fontId="10" fillId="0" borderId="0" xfId="0" applyNumberFormat="1" applyFont="1" applyFill="1" applyBorder="1" applyAlignment="1" applyProtection="1">
      <alignment horizontal="right"/>
    </xf>
    <xf numFmtId="37" fontId="21" fillId="0" borderId="8" xfId="1" applyNumberFormat="1" applyFont="1" applyFill="1" applyBorder="1" applyAlignment="1"/>
    <xf numFmtId="0" fontId="0" fillId="4" borderId="9" xfId="0" applyFill="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applyBorder="1"/>
    <xf numFmtId="0" fontId="0" fillId="4" borderId="13" xfId="0" applyFill="1" applyBorder="1"/>
    <xf numFmtId="0" fontId="22" fillId="4" borderId="0" xfId="0" applyFont="1" applyFill="1" applyBorder="1" applyAlignment="1">
      <alignment horizontal="left"/>
    </xf>
    <xf numFmtId="0" fontId="22" fillId="4" borderId="0" xfId="0" applyFont="1" applyFill="1" applyBorder="1"/>
    <xf numFmtId="0" fontId="22" fillId="4" borderId="0" xfId="0" applyFont="1" applyFill="1" applyBorder="1" applyProtection="1"/>
    <xf numFmtId="0" fontId="4" fillId="0" borderId="2" xfId="0" applyFont="1" applyFill="1" applyBorder="1" applyAlignment="1" applyProtection="1">
      <alignment horizontal="center"/>
    </xf>
    <xf numFmtId="0" fontId="22" fillId="0" borderId="0" xfId="0" applyFont="1" applyBorder="1" applyProtection="1"/>
    <xf numFmtId="0" fontId="4" fillId="0" borderId="0" xfId="0" applyFont="1" applyBorder="1" applyAlignment="1" applyProtection="1">
      <alignment horizontal="center"/>
    </xf>
    <xf numFmtId="165" fontId="4" fillId="0" borderId="14" xfId="0" applyNumberFormat="1" applyFont="1" applyBorder="1" applyAlignment="1" applyProtection="1">
      <alignment horizontal="center"/>
      <protection locked="0"/>
    </xf>
    <xf numFmtId="0" fontId="20" fillId="4" borderId="0" xfId="0" applyFont="1" applyFill="1" applyBorder="1" applyAlignment="1" applyProtection="1">
      <alignment horizontal="left"/>
    </xf>
    <xf numFmtId="0" fontId="20" fillId="0" borderId="0" xfId="0" applyFont="1" applyFill="1" applyBorder="1" applyAlignment="1" applyProtection="1">
      <alignment horizontal="center"/>
    </xf>
    <xf numFmtId="0" fontId="4" fillId="0" borderId="15" xfId="0" applyFont="1" applyFill="1" applyBorder="1" applyAlignment="1" applyProtection="1">
      <alignment horizontal="center"/>
    </xf>
    <xf numFmtId="14" fontId="4" fillId="0" borderId="0" xfId="0" applyNumberFormat="1" applyFont="1" applyAlignment="1" applyProtection="1">
      <alignment horizontal="center"/>
    </xf>
    <xf numFmtId="0" fontId="18" fillId="0" borderId="0" xfId="0" applyFont="1" applyFill="1" applyBorder="1" applyAlignment="1" applyProtection="1">
      <alignment horizontal="left"/>
      <protection locked="0"/>
    </xf>
    <xf numFmtId="164" fontId="10" fillId="0" borderId="15" xfId="1" applyNumberFormat="1" applyFont="1" applyFill="1" applyBorder="1" applyAlignment="1" applyProtection="1">
      <alignment horizontal="right"/>
    </xf>
    <xf numFmtId="164" fontId="0" fillId="0" borderId="0" xfId="0" applyNumberFormat="1" applyProtection="1"/>
    <xf numFmtId="0" fontId="23" fillId="0" borderId="0" xfId="0" applyFont="1" applyBorder="1" applyAlignment="1" applyProtection="1">
      <alignment horizontal="left"/>
      <protection locked="0"/>
    </xf>
    <xf numFmtId="164" fontId="4" fillId="0" borderId="0" xfId="0" applyNumberFormat="1" applyFont="1" applyProtection="1"/>
    <xf numFmtId="164" fontId="0" fillId="4" borderId="0" xfId="0" applyNumberFormat="1" applyFill="1" applyProtection="1"/>
    <xf numFmtId="0" fontId="24" fillId="0" borderId="8" xfId="0" applyFont="1" applyFill="1" applyBorder="1" applyAlignment="1">
      <alignment horizontal="left"/>
    </xf>
    <xf numFmtId="0" fontId="19" fillId="0" borderId="7" xfId="0" applyFont="1" applyFill="1" applyBorder="1" applyAlignment="1">
      <alignment horizontal="left"/>
    </xf>
    <xf numFmtId="0" fontId="19" fillId="4" borderId="7" xfId="0" applyFont="1" applyFill="1" applyBorder="1" applyAlignment="1">
      <alignment horizontal="left"/>
    </xf>
    <xf numFmtId="37" fontId="17" fillId="0" borderId="6" xfId="1" applyNumberFormat="1" applyFont="1" applyFill="1" applyBorder="1" applyAlignment="1" applyProtection="1"/>
    <xf numFmtId="0" fontId="19" fillId="4" borderId="0" xfId="0" applyFont="1" applyFill="1" applyBorder="1" applyAlignment="1">
      <alignment horizontal="left"/>
    </xf>
    <xf numFmtId="0" fontId="18" fillId="4" borderId="0" xfId="0" applyFont="1" applyFill="1" applyBorder="1" applyAlignment="1">
      <alignment horizontal="left"/>
    </xf>
    <xf numFmtId="37" fontId="1" fillId="4" borderId="15" xfId="1" applyNumberFormat="1" applyFont="1" applyFill="1" applyBorder="1" applyAlignment="1" applyProtection="1"/>
    <xf numFmtId="9" fontId="4" fillId="0" borderId="0" xfId="0" applyNumberFormat="1" applyFont="1" applyProtection="1"/>
    <xf numFmtId="166" fontId="4" fillId="0" borderId="0" xfId="0" applyNumberFormat="1" applyFont="1" applyProtection="1"/>
    <xf numFmtId="0" fontId="11" fillId="4" borderId="0" xfId="0" applyFont="1" applyFill="1" applyBorder="1" applyAlignment="1">
      <alignment horizontal="center"/>
    </xf>
    <xf numFmtId="0" fontId="18" fillId="0" borderId="0" xfId="0" applyFont="1" applyFill="1" applyBorder="1" applyAlignment="1" applyProtection="1">
      <alignment horizontal="center"/>
      <protection locked="0"/>
    </xf>
    <xf numFmtId="0" fontId="18" fillId="0" borderId="0" xfId="0" quotePrefix="1" applyFont="1" applyFill="1" applyBorder="1" applyAlignment="1" applyProtection="1">
      <alignment horizontal="center"/>
      <protection locked="0"/>
    </xf>
    <xf numFmtId="0" fontId="25" fillId="0" borderId="16" xfId="0" applyFont="1" applyFill="1" applyBorder="1" applyAlignment="1">
      <alignment horizontal="left"/>
    </xf>
    <xf numFmtId="0" fontId="26" fillId="0" borderId="7" xfId="0" applyFont="1" applyFill="1" applyBorder="1" applyAlignment="1">
      <alignment horizontal="left"/>
    </xf>
    <xf numFmtId="0" fontId="27" fillId="4" borderId="7" xfId="0" applyFont="1" applyFill="1" applyBorder="1" applyAlignment="1">
      <alignment horizontal="left"/>
    </xf>
    <xf numFmtId="0" fontId="20" fillId="4" borderId="0" xfId="0" applyFont="1" applyFill="1" applyBorder="1" applyAlignment="1">
      <alignment horizontal="left"/>
    </xf>
    <xf numFmtId="37" fontId="0" fillId="4" borderId="15" xfId="0" applyNumberFormat="1" applyFill="1" applyBorder="1" applyAlignment="1" applyProtection="1"/>
    <xf numFmtId="0" fontId="18" fillId="0" borderId="0" xfId="0" quotePrefix="1" applyFont="1" applyFill="1" applyBorder="1" applyAlignment="1" applyProtection="1">
      <alignment horizontal="left"/>
      <protection locked="0"/>
    </xf>
    <xf numFmtId="0" fontId="18" fillId="0" borderId="0" xfId="0" applyFont="1" applyBorder="1" applyProtection="1">
      <protection locked="0"/>
    </xf>
    <xf numFmtId="164" fontId="10" fillId="0" borderId="0" xfId="1" applyNumberFormat="1" applyFont="1" applyFill="1" applyBorder="1" applyAlignment="1" applyProtection="1">
      <alignment horizontal="right"/>
    </xf>
    <xf numFmtId="37" fontId="21" fillId="0" borderId="6" xfId="1" applyNumberFormat="1" applyFont="1" applyFill="1" applyBorder="1" applyAlignment="1"/>
    <xf numFmtId="37" fontId="21" fillId="0" borderId="6" xfId="1" applyNumberFormat="1" applyFont="1" applyFill="1" applyBorder="1" applyAlignment="1" applyProtection="1"/>
    <xf numFmtId="0" fontId="28" fillId="4" borderId="0" xfId="0" applyFont="1" applyFill="1" applyBorder="1" applyAlignment="1">
      <alignment horizontal="center"/>
    </xf>
    <xf numFmtId="0" fontId="18" fillId="0" borderId="0" xfId="0" quotePrefix="1" applyFont="1" applyFill="1" applyBorder="1" applyAlignment="1" applyProtection="1">
      <alignment horizontal="left"/>
    </xf>
    <xf numFmtId="0" fontId="18" fillId="0" borderId="0" xfId="0" applyFont="1" applyFill="1" applyBorder="1" applyAlignment="1" applyProtection="1">
      <alignment horizontal="left"/>
    </xf>
    <xf numFmtId="164" fontId="16" fillId="0" borderId="15" xfId="1" applyNumberFormat="1" applyFont="1" applyFill="1" applyBorder="1" applyAlignment="1" applyProtection="1">
      <alignment horizontal="right"/>
    </xf>
    <xf numFmtId="0" fontId="24" fillId="0" borderId="8" xfId="0" quotePrefix="1" applyFont="1" applyFill="1" applyBorder="1" applyAlignment="1">
      <alignment horizontal="left"/>
    </xf>
    <xf numFmtId="0" fontId="25" fillId="0" borderId="8" xfId="0" applyFont="1" applyFill="1" applyBorder="1" applyAlignment="1">
      <alignment horizontal="left"/>
    </xf>
    <xf numFmtId="0" fontId="27" fillId="0" borderId="7" xfId="0" applyFont="1" applyFill="1" applyBorder="1" applyAlignment="1">
      <alignment horizontal="left"/>
    </xf>
    <xf numFmtId="37" fontId="17" fillId="0" borderId="17" xfId="1" applyNumberFormat="1" applyFont="1" applyFill="1" applyBorder="1" applyAlignment="1" applyProtection="1"/>
    <xf numFmtId="0" fontId="29" fillId="0" borderId="8" xfId="0" applyFont="1" applyFill="1" applyBorder="1" applyAlignment="1">
      <alignment horizontal="left"/>
    </xf>
    <xf numFmtId="0" fontId="4" fillId="4" borderId="0" xfId="0" applyFont="1" applyFill="1" applyBorder="1"/>
    <xf numFmtId="0" fontId="10" fillId="4" borderId="0" xfId="0" applyFont="1" applyFill="1" applyBorder="1"/>
    <xf numFmtId="9" fontId="10" fillId="4" borderId="0" xfId="0" applyNumberFormat="1" applyFont="1" applyFill="1" applyBorder="1" applyAlignment="1">
      <alignment horizontal="center"/>
    </xf>
    <xf numFmtId="0" fontId="10" fillId="4" borderId="0" xfId="0" applyFont="1" applyFill="1" applyBorder="1" applyAlignment="1">
      <alignment horizontal="center"/>
    </xf>
    <xf numFmtId="9" fontId="10" fillId="4" borderId="0" xfId="0" applyNumberFormat="1" applyFont="1" applyFill="1" applyBorder="1" applyAlignment="1" applyProtection="1">
      <alignment horizontal="center"/>
    </xf>
    <xf numFmtId="37" fontId="10" fillId="4" borderId="0" xfId="0" applyNumberFormat="1" applyFont="1" applyFill="1" applyBorder="1" applyAlignment="1">
      <alignment horizontal="center"/>
    </xf>
    <xf numFmtId="37" fontId="10" fillId="4" borderId="0" xfId="0" applyNumberFormat="1" applyFont="1" applyFill="1" applyBorder="1" applyAlignment="1" applyProtection="1">
      <alignment horizontal="center"/>
    </xf>
    <xf numFmtId="166" fontId="10" fillId="4" borderId="0" xfId="0" applyNumberFormat="1" applyFont="1" applyFill="1" applyBorder="1" applyAlignment="1">
      <alignment horizontal="center"/>
    </xf>
    <xf numFmtId="166" fontId="10" fillId="4" borderId="0" xfId="0" applyNumberFormat="1" applyFont="1" applyFill="1" applyBorder="1" applyAlignment="1" applyProtection="1">
      <alignment horizontal="center"/>
    </xf>
    <xf numFmtId="175" fontId="10" fillId="4" borderId="0" xfId="0" applyNumberFormat="1" applyFont="1" applyFill="1" applyBorder="1" applyAlignment="1">
      <alignment horizontal="center"/>
    </xf>
    <xf numFmtId="0" fontId="30" fillId="6" borderId="5" xfId="0" applyFont="1" applyFill="1" applyBorder="1"/>
    <xf numFmtId="0" fontId="0" fillId="4" borderId="18" xfId="0" applyFill="1" applyBorder="1"/>
    <xf numFmtId="0" fontId="0" fillId="4" borderId="19" xfId="0" applyFill="1" applyBorder="1" applyProtection="1"/>
    <xf numFmtId="0" fontId="0" fillId="4" borderId="20" xfId="0" applyFill="1" applyBorder="1"/>
    <xf numFmtId="0" fontId="0" fillId="4" borderId="0" xfId="0" applyFill="1" applyBorder="1" applyAlignment="1"/>
    <xf numFmtId="0" fontId="0" fillId="4" borderId="21" xfId="0" applyFill="1" applyBorder="1"/>
    <xf numFmtId="0" fontId="0" fillId="4" borderId="22" xfId="0" applyFill="1" applyBorder="1"/>
    <xf numFmtId="0" fontId="0" fillId="4" borderId="22" xfId="0" applyFill="1" applyBorder="1" applyAlignment="1"/>
    <xf numFmtId="0" fontId="0" fillId="4" borderId="23" xfId="0" applyFill="1" applyBorder="1"/>
    <xf numFmtId="0" fontId="14" fillId="0" borderId="0" xfId="0" applyFont="1" applyBorder="1" applyProtection="1"/>
    <xf numFmtId="0" fontId="10" fillId="0" borderId="0" xfId="0" applyFont="1" applyBorder="1" applyAlignment="1" applyProtection="1">
      <alignment horizontal="center"/>
    </xf>
    <xf numFmtId="0" fontId="4" fillId="0" borderId="14" xfId="0" applyFont="1" applyFill="1" applyBorder="1" applyAlignment="1" applyProtection="1">
      <alignment horizontal="center"/>
    </xf>
    <xf numFmtId="0" fontId="13" fillId="0" borderId="0" xfId="0" quotePrefix="1" applyFont="1" applyBorder="1" applyAlignment="1" applyProtection="1">
      <alignment horizontal="left"/>
    </xf>
    <xf numFmtId="0" fontId="4" fillId="7" borderId="0" xfId="0" applyFont="1" applyFill="1" applyBorder="1" applyAlignment="1" applyProtection="1">
      <alignment horizontal="center"/>
      <protection locked="0"/>
    </xf>
    <xf numFmtId="0" fontId="4" fillId="0" borderId="15" xfId="0" applyFont="1" applyBorder="1" applyAlignment="1" applyProtection="1">
      <alignment horizontal="center"/>
    </xf>
    <xf numFmtId="0" fontId="22" fillId="0" borderId="0" xfId="0" applyFont="1" applyFill="1" applyBorder="1" applyAlignment="1" applyProtection="1"/>
    <xf numFmtId="0" fontId="14" fillId="0" borderId="0" xfId="0" applyFont="1" applyFill="1" applyBorder="1" applyAlignment="1" applyProtection="1"/>
    <xf numFmtId="165" fontId="4" fillId="0" borderId="15" xfId="0" applyNumberFormat="1" applyFont="1" applyBorder="1" applyAlignment="1" applyProtection="1">
      <alignment horizontal="center"/>
      <protection locked="0"/>
    </xf>
    <xf numFmtId="14" fontId="4" fillId="7" borderId="0" xfId="0" quotePrefix="1" applyNumberFormat="1" applyFont="1" applyFill="1" applyBorder="1" applyAlignment="1" applyProtection="1">
      <alignment horizontal="center"/>
      <protection locked="0"/>
    </xf>
    <xf numFmtId="14" fontId="4" fillId="7" borderId="0" xfId="0" applyNumberFormat="1" applyFont="1" applyFill="1" applyBorder="1" applyAlignment="1" applyProtection="1">
      <alignment horizontal="center"/>
      <protection locked="0"/>
    </xf>
    <xf numFmtId="14" fontId="4" fillId="0" borderId="0" xfId="0" applyNumberFormat="1" applyFont="1" applyBorder="1" applyAlignment="1" applyProtection="1">
      <alignment horizontal="center"/>
    </xf>
    <xf numFmtId="0" fontId="4" fillId="0" borderId="15" xfId="0" applyFont="1" applyBorder="1" applyAlignment="1">
      <alignment horizontal="center"/>
    </xf>
    <xf numFmtId="0" fontId="20" fillId="5" borderId="0" xfId="0" applyFont="1" applyFill="1" applyBorder="1" applyAlignment="1">
      <alignment horizontal="left"/>
    </xf>
    <xf numFmtId="0" fontId="0" fillId="5" borderId="0" xfId="0" applyFill="1" applyBorder="1" applyAlignment="1"/>
    <xf numFmtId="14" fontId="0" fillId="5" borderId="15" xfId="0" applyNumberFormat="1" applyFill="1" applyBorder="1" applyAlignment="1"/>
    <xf numFmtId="164" fontId="1" fillId="0" borderId="15" xfId="1" applyNumberFormat="1" applyFont="1" applyFill="1" applyBorder="1" applyAlignment="1"/>
    <xf numFmtId="164" fontId="17" fillId="0" borderId="6" xfId="1" applyNumberFormat="1" applyFont="1" applyFill="1" applyBorder="1" applyAlignment="1"/>
    <xf numFmtId="0" fontId="19" fillId="5" borderId="0" xfId="0" applyFont="1" applyFill="1" applyBorder="1" applyAlignment="1">
      <alignment horizontal="left"/>
    </xf>
    <xf numFmtId="0" fontId="18" fillId="5" borderId="0" xfId="0" applyFont="1" applyFill="1" applyBorder="1" applyAlignment="1">
      <alignment horizontal="left"/>
    </xf>
    <xf numFmtId="164" fontId="1" fillId="5" borderId="15" xfId="1" applyNumberFormat="1" applyFont="1" applyFill="1" applyBorder="1" applyAlignment="1"/>
    <xf numFmtId="0" fontId="0" fillId="5" borderId="0" xfId="0" applyFill="1" applyBorder="1"/>
    <xf numFmtId="164" fontId="0" fillId="5" borderId="15" xfId="0" quotePrefix="1" applyNumberFormat="1" applyFill="1" applyBorder="1" applyAlignment="1"/>
    <xf numFmtId="38" fontId="1" fillId="0" borderId="0" xfId="1" applyNumberFormat="1" applyFont="1" applyFill="1" applyBorder="1" applyAlignment="1" applyProtection="1"/>
    <xf numFmtId="0" fontId="24" fillId="0" borderId="8" xfId="0" applyFont="1" applyFill="1" applyBorder="1" applyAlignment="1" applyProtection="1">
      <alignment horizontal="left"/>
    </xf>
    <xf numFmtId="0" fontId="19" fillId="0" borderId="7" xfId="0" applyFont="1" applyFill="1" applyBorder="1" applyAlignment="1" applyProtection="1">
      <alignment horizontal="left"/>
    </xf>
    <xf numFmtId="164" fontId="21" fillId="0" borderId="6" xfId="1" applyNumberFormat="1" applyFont="1" applyFill="1" applyBorder="1" applyAlignment="1"/>
    <xf numFmtId="0" fontId="19" fillId="5" borderId="0" xfId="0" applyFont="1" applyFill="1" applyBorder="1" applyAlignment="1" applyProtection="1">
      <alignment horizontal="left"/>
    </xf>
    <xf numFmtId="0" fontId="18" fillId="5" borderId="0" xfId="0" applyFont="1" applyFill="1" applyBorder="1" applyAlignment="1" applyProtection="1">
      <alignment horizontal="left"/>
    </xf>
    <xf numFmtId="0" fontId="0" fillId="5" borderId="0" xfId="0" applyFill="1" applyBorder="1" applyProtection="1"/>
    <xf numFmtId="0" fontId="28" fillId="4" borderId="0" xfId="0" applyFont="1" applyFill="1" applyBorder="1" applyAlignment="1" applyProtection="1">
      <alignment horizontal="center"/>
    </xf>
    <xf numFmtId="164" fontId="16" fillId="0" borderId="15" xfId="1" applyNumberFormat="1" applyFont="1" applyFill="1" applyBorder="1" applyAlignment="1"/>
    <xf numFmtId="0" fontId="27" fillId="0" borderId="17" xfId="0" applyFont="1" applyFill="1" applyBorder="1" applyAlignment="1">
      <alignment horizontal="left"/>
    </xf>
    <xf numFmtId="0" fontId="4" fillId="5" borderId="0" xfId="0" applyFont="1" applyFill="1" applyBorder="1"/>
    <xf numFmtId="0" fontId="10" fillId="5" borderId="0" xfId="0" applyFont="1" applyFill="1" applyBorder="1"/>
    <xf numFmtId="9" fontId="31" fillId="5" borderId="0" xfId="0" applyNumberFormat="1" applyFont="1" applyFill="1" applyBorder="1"/>
    <xf numFmtId="38" fontId="31" fillId="5" borderId="0" xfId="0" applyNumberFormat="1" applyFont="1" applyFill="1" applyBorder="1"/>
    <xf numFmtId="38" fontId="31" fillId="5" borderId="15" xfId="0" applyNumberFormat="1" applyFont="1" applyFill="1" applyBorder="1"/>
    <xf numFmtId="175" fontId="31" fillId="5" borderId="0" xfId="0" applyNumberFormat="1" applyFont="1" applyFill="1" applyBorder="1"/>
    <xf numFmtId="175" fontId="31" fillId="5" borderId="15" xfId="0" applyNumberFormat="1" applyFont="1" applyFill="1" applyBorder="1"/>
    <xf numFmtId="175" fontId="31" fillId="5" borderId="3" xfId="0" applyNumberFormat="1" applyFont="1" applyFill="1" applyBorder="1"/>
    <xf numFmtId="0" fontId="30" fillId="0" borderId="5" xfId="0" applyFont="1" applyFill="1" applyBorder="1"/>
    <xf numFmtId="0" fontId="28" fillId="4" borderId="0" xfId="0" applyFont="1" applyFill="1" applyBorder="1" applyAlignment="1">
      <alignment horizontal="left"/>
    </xf>
    <xf numFmtId="0" fontId="0" fillId="4" borderId="0" xfId="0" applyFill="1" applyAlignment="1">
      <alignment horizontal="left"/>
    </xf>
    <xf numFmtId="0" fontId="4" fillId="0" borderId="0" xfId="0" applyFont="1"/>
    <xf numFmtId="0" fontId="0" fillId="3" borderId="24" xfId="0" applyFill="1" applyBorder="1" applyProtection="1"/>
    <xf numFmtId="0" fontId="0" fillId="0" borderId="25" xfId="0" applyBorder="1" applyProtection="1"/>
    <xf numFmtId="0" fontId="0" fillId="0" borderId="0" xfId="0" applyFill="1" applyProtection="1"/>
    <xf numFmtId="0" fontId="10" fillId="0" borderId="4" xfId="0" applyFont="1" applyFill="1" applyBorder="1" applyProtection="1">
      <protection locked="0"/>
    </xf>
    <xf numFmtId="0" fontId="10" fillId="0" borderId="24" xfId="0" applyFont="1" applyFill="1" applyBorder="1" applyProtection="1">
      <protection locked="0"/>
    </xf>
    <xf numFmtId="0" fontId="34" fillId="0" borderId="9" xfId="0" applyFont="1" applyBorder="1" applyAlignment="1" applyProtection="1">
      <alignment horizontal="centerContinuous"/>
    </xf>
    <xf numFmtId="0" fontId="0" fillId="0" borderId="10" xfId="0" applyBorder="1" applyAlignment="1" applyProtection="1">
      <alignment horizontal="centerContinuous"/>
    </xf>
    <xf numFmtId="0" fontId="0" fillId="0" borderId="11" xfId="0" applyBorder="1" applyAlignment="1" applyProtection="1">
      <alignment horizontal="centerContinuous"/>
    </xf>
    <xf numFmtId="0" fontId="34" fillId="0" borderId="12" xfId="0" applyFont="1" applyBorder="1" applyAlignment="1" applyProtection="1">
      <alignment horizontal="centerContinuous"/>
    </xf>
    <xf numFmtId="0" fontId="0" fillId="0" borderId="0" xfId="0" applyBorder="1" applyAlignment="1" applyProtection="1">
      <alignment horizontal="right"/>
    </xf>
    <xf numFmtId="0" fontId="0" fillId="0" borderId="0" xfId="0" applyFill="1" applyBorder="1" applyAlignment="1" applyProtection="1">
      <alignment horizontal="centerContinuous"/>
    </xf>
    <xf numFmtId="0" fontId="0" fillId="0" borderId="13" xfId="0" applyFill="1" applyBorder="1" applyAlignment="1" applyProtection="1">
      <alignment horizontal="centerContinuous"/>
    </xf>
    <xf numFmtId="0" fontId="36" fillId="3" borderId="26" xfId="0" applyFont="1" applyFill="1" applyBorder="1" applyProtection="1"/>
    <xf numFmtId="0" fontId="0" fillId="3" borderId="27" xfId="0" applyFill="1" applyBorder="1" applyProtection="1"/>
    <xf numFmtId="0" fontId="2" fillId="3" borderId="28" xfId="0" applyFont="1" applyFill="1" applyBorder="1" applyAlignment="1" applyProtection="1">
      <alignment horizontal="center"/>
    </xf>
    <xf numFmtId="0" fontId="2" fillId="3" borderId="5" xfId="0" applyFont="1" applyFill="1" applyBorder="1" applyAlignment="1" applyProtection="1">
      <alignment horizontal="center"/>
    </xf>
    <xf numFmtId="0" fontId="2" fillId="3" borderId="29" xfId="0" applyFont="1" applyFill="1" applyBorder="1" applyAlignment="1" applyProtection="1">
      <alignment horizontal="center"/>
    </xf>
    <xf numFmtId="0" fontId="2" fillId="3" borderId="30" xfId="0" applyFont="1" applyFill="1" applyBorder="1" applyAlignment="1" applyProtection="1">
      <alignment horizontal="center"/>
    </xf>
    <xf numFmtId="0" fontId="2" fillId="3" borderId="21" xfId="0" applyFont="1" applyFill="1" applyBorder="1" applyAlignment="1" applyProtection="1">
      <alignment horizontal="center"/>
    </xf>
    <xf numFmtId="0" fontId="2" fillId="3" borderId="31" xfId="0" applyFont="1" applyFill="1" applyBorder="1" applyAlignment="1" applyProtection="1">
      <alignment horizontal="center"/>
    </xf>
    <xf numFmtId="0" fontId="2" fillId="3" borderId="22" xfId="0" applyFont="1" applyFill="1" applyBorder="1" applyAlignment="1" applyProtection="1">
      <alignment horizontal="center"/>
    </xf>
    <xf numFmtId="0" fontId="2" fillId="3" borderId="32" xfId="0" applyFont="1" applyFill="1" applyBorder="1" applyAlignment="1" applyProtection="1">
      <alignment horizontal="center"/>
    </xf>
    <xf numFmtId="0" fontId="0" fillId="3" borderId="0" xfId="0" applyFill="1" applyBorder="1" applyProtection="1"/>
    <xf numFmtId="0" fontId="2" fillId="3" borderId="28" xfId="0" applyFont="1" applyFill="1" applyBorder="1" applyProtection="1"/>
    <xf numFmtId="0" fontId="2" fillId="3" borderId="33" xfId="0" applyFont="1" applyFill="1" applyBorder="1" applyAlignment="1" applyProtection="1">
      <alignment horizontal="center"/>
    </xf>
    <xf numFmtId="0" fontId="2" fillId="3" borderId="21" xfId="0" applyFont="1" applyFill="1" applyBorder="1" applyProtection="1"/>
    <xf numFmtId="0" fontId="2" fillId="3" borderId="23" xfId="0" applyFont="1" applyFill="1" applyBorder="1" applyAlignment="1" applyProtection="1">
      <alignment horizontal="center"/>
    </xf>
    <xf numFmtId="0" fontId="2" fillId="0" borderId="12" xfId="0" applyFont="1" applyBorder="1" applyProtection="1"/>
    <xf numFmtId="0" fontId="37" fillId="3" borderId="26" xfId="0" applyFont="1" applyFill="1" applyBorder="1" applyAlignment="1" applyProtection="1">
      <alignment horizontal="left"/>
    </xf>
    <xf numFmtId="0" fontId="37" fillId="3" borderId="4" xfId="0" applyFont="1" applyFill="1" applyBorder="1" applyAlignment="1" applyProtection="1">
      <alignment horizontal="left"/>
    </xf>
    <xf numFmtId="0" fontId="0" fillId="3" borderId="23" xfId="0" applyFill="1" applyBorder="1" applyProtection="1"/>
    <xf numFmtId="0" fontId="2" fillId="3" borderId="29" xfId="0" applyFont="1" applyFill="1" applyBorder="1" applyAlignment="1" applyProtection="1">
      <alignment horizontal="left"/>
    </xf>
    <xf numFmtId="0" fontId="2" fillId="3" borderId="22" xfId="0" applyFont="1" applyFill="1" applyBorder="1" applyAlignment="1" applyProtection="1">
      <alignment horizontal="left"/>
    </xf>
    <xf numFmtId="0" fontId="32" fillId="0" borderId="22" xfId="0" applyFont="1" applyFill="1" applyBorder="1" applyAlignment="1" applyProtection="1">
      <alignment horizontal="centerContinuous"/>
    </xf>
    <xf numFmtId="168" fontId="0" fillId="0" borderId="0" xfId="0" applyNumberFormat="1" applyFill="1" applyBorder="1" applyAlignment="1" applyProtection="1">
      <alignment horizontal="centerContinuous"/>
    </xf>
    <xf numFmtId="19" fontId="4" fillId="7" borderId="0" xfId="0" quotePrefix="1" applyNumberFormat="1" applyFont="1" applyFill="1" applyBorder="1" applyAlignment="1" applyProtection="1">
      <alignment horizontal="center"/>
      <protection locked="0"/>
    </xf>
    <xf numFmtId="19" fontId="4" fillId="7" borderId="0" xfId="0" applyNumberFormat="1" applyFont="1" applyFill="1" applyBorder="1" applyAlignment="1" applyProtection="1">
      <alignment horizontal="center"/>
      <protection locked="0"/>
    </xf>
    <xf numFmtId="0" fontId="1" fillId="0" borderId="9" xfId="6" applyBorder="1"/>
    <xf numFmtId="0" fontId="1" fillId="0" borderId="10" xfId="6" applyBorder="1"/>
    <xf numFmtId="0" fontId="1" fillId="0" borderId="11" xfId="6" applyBorder="1"/>
    <xf numFmtId="0" fontId="1" fillId="0" borderId="0" xfId="6"/>
    <xf numFmtId="0" fontId="32" fillId="0" borderId="12" xfId="6" applyFont="1" applyBorder="1" applyAlignment="1">
      <alignment horizontal="centerContinuous"/>
    </xf>
    <xf numFmtId="0" fontId="32" fillId="0" borderId="0" xfId="6" applyFont="1" applyBorder="1" applyAlignment="1">
      <alignment horizontal="centerContinuous"/>
    </xf>
    <xf numFmtId="0" fontId="32" fillId="0" borderId="13" xfId="6" applyFont="1" applyBorder="1" applyAlignment="1">
      <alignment horizontal="centerContinuous"/>
    </xf>
    <xf numFmtId="0" fontId="19" fillId="0" borderId="12" xfId="6" applyFont="1" applyBorder="1" applyAlignment="1">
      <alignment horizontal="centerContinuous"/>
    </xf>
    <xf numFmtId="0" fontId="1" fillId="0" borderId="0" xfId="6" applyBorder="1" applyAlignment="1">
      <alignment horizontal="centerContinuous"/>
    </xf>
    <xf numFmtId="0" fontId="1" fillId="7" borderId="0" xfId="6" applyFill="1" applyBorder="1" applyAlignment="1">
      <alignment horizontal="center"/>
    </xf>
    <xf numFmtId="0" fontId="1" fillId="0" borderId="13" xfId="6" applyBorder="1" applyAlignment="1">
      <alignment horizontal="centerContinuous"/>
    </xf>
    <xf numFmtId="0" fontId="41" fillId="6" borderId="8" xfId="6" applyFont="1" applyFill="1" applyBorder="1"/>
    <xf numFmtId="0" fontId="41" fillId="6" borderId="7" xfId="6" applyFont="1" applyFill="1" applyBorder="1"/>
    <xf numFmtId="0" fontId="41" fillId="6" borderId="17" xfId="6" applyFont="1" applyFill="1" applyBorder="1"/>
    <xf numFmtId="0" fontId="41" fillId="7" borderId="34" xfId="6" applyFont="1" applyFill="1" applyBorder="1"/>
    <xf numFmtId="0" fontId="1" fillId="0" borderId="12" xfId="6" applyBorder="1"/>
    <xf numFmtId="0" fontId="1" fillId="0" borderId="0" xfId="6" applyBorder="1"/>
    <xf numFmtId="0" fontId="1" fillId="7" borderId="35" xfId="6" applyFill="1" applyBorder="1"/>
    <xf numFmtId="0" fontId="1" fillId="0" borderId="13" xfId="6" applyBorder="1"/>
    <xf numFmtId="0" fontId="1" fillId="7" borderId="12" xfId="6" applyFill="1" applyBorder="1" applyAlignment="1">
      <alignment horizontal="center"/>
    </xf>
    <xf numFmtId="0" fontId="1" fillId="7" borderId="0" xfId="6" applyFill="1" applyBorder="1"/>
    <xf numFmtId="0" fontId="1" fillId="7" borderId="13" xfId="6" applyFill="1" applyBorder="1"/>
    <xf numFmtId="0" fontId="1" fillId="7" borderId="12" xfId="6" applyFill="1" applyBorder="1"/>
    <xf numFmtId="0" fontId="1" fillId="0" borderId="36" xfId="6" applyBorder="1" applyAlignment="1" applyProtection="1">
      <alignment horizontal="center"/>
      <protection locked="0"/>
    </xf>
    <xf numFmtId="0" fontId="1" fillId="0" borderId="37" xfId="6" applyBorder="1" applyProtection="1">
      <protection locked="0"/>
    </xf>
    <xf numFmtId="0" fontId="1" fillId="0" borderId="24" xfId="6" applyBorder="1" applyProtection="1">
      <protection locked="0"/>
    </xf>
    <xf numFmtId="37" fontId="1" fillId="0" borderId="2" xfId="6" applyNumberFormat="1" applyBorder="1" applyProtection="1">
      <protection locked="0"/>
    </xf>
    <xf numFmtId="0" fontId="1" fillId="7" borderId="38" xfId="6" applyFill="1" applyBorder="1"/>
    <xf numFmtId="0" fontId="37" fillId="6" borderId="8" xfId="6" applyFont="1" applyFill="1" applyBorder="1"/>
    <xf numFmtId="0" fontId="37" fillId="6" borderId="7" xfId="6" applyFont="1" applyFill="1" applyBorder="1"/>
    <xf numFmtId="37" fontId="37" fillId="6" borderId="17" xfId="6" applyNumberFormat="1" applyFont="1" applyFill="1" applyBorder="1"/>
    <xf numFmtId="0" fontId="41" fillId="6" borderId="7" xfId="6" applyFont="1" applyFill="1" applyBorder="1" applyAlignment="1">
      <alignment horizontal="center"/>
    </xf>
    <xf numFmtId="0" fontId="1" fillId="7" borderId="13" xfId="6" applyFill="1" applyBorder="1" applyAlignment="1">
      <alignment horizontal="center"/>
    </xf>
    <xf numFmtId="0" fontId="1" fillId="0" borderId="0" xfId="7"/>
    <xf numFmtId="0" fontId="32" fillId="0" borderId="0" xfId="7" applyFont="1"/>
    <xf numFmtId="0" fontId="42" fillId="0" borderId="39" xfId="7" applyFont="1" applyBorder="1" applyAlignment="1">
      <alignment horizontal="center"/>
    </xf>
    <xf numFmtId="0" fontId="42" fillId="0" borderId="40" xfId="7" applyFont="1" applyBorder="1"/>
    <xf numFmtId="0" fontId="42" fillId="0" borderId="41" xfId="7" applyFont="1" applyBorder="1" applyAlignment="1">
      <alignment horizontal="center"/>
    </xf>
    <xf numFmtId="0" fontId="38" fillId="0" borderId="42" xfId="7" applyFont="1" applyBorder="1" applyAlignment="1">
      <alignment horizontal="center"/>
    </xf>
    <xf numFmtId="0" fontId="38" fillId="0" borderId="0" xfId="7" applyFont="1"/>
    <xf numFmtId="0" fontId="38" fillId="0" borderId="0" xfId="7" applyFont="1" applyAlignment="1">
      <alignment horizontal="center"/>
    </xf>
    <xf numFmtId="0" fontId="42" fillId="0" borderId="43" xfId="7" applyFont="1" applyBorder="1" applyAlignment="1">
      <alignment horizontal="center"/>
    </xf>
    <xf numFmtId="0" fontId="42" fillId="0" borderId="36" xfId="7" applyFont="1" applyBorder="1" applyAlignment="1">
      <alignment horizontal="center"/>
    </xf>
    <xf numFmtId="0" fontId="42" fillId="0" borderId="44" xfId="7" applyFont="1" applyBorder="1" applyAlignment="1">
      <alignment horizontal="center"/>
    </xf>
    <xf numFmtId="0" fontId="42" fillId="0" borderId="37" xfId="7" applyFont="1" applyBorder="1" applyAlignment="1">
      <alignment horizontal="center"/>
    </xf>
    <xf numFmtId="0" fontId="4" fillId="0" borderId="36" xfId="7" applyFont="1" applyBorder="1"/>
    <xf numFmtId="0" fontId="1" fillId="0" borderId="43" xfId="7" applyBorder="1" applyAlignment="1" applyProtection="1">
      <alignment horizontal="center"/>
      <protection locked="0"/>
    </xf>
    <xf numFmtId="0" fontId="1" fillId="0" borderId="36" xfId="7" applyBorder="1" applyAlignment="1" applyProtection="1">
      <alignment horizontal="center"/>
      <protection locked="0"/>
    </xf>
    <xf numFmtId="0" fontId="1" fillId="0" borderId="2" xfId="7" applyBorder="1" applyAlignment="1" applyProtection="1">
      <alignment horizontal="center"/>
      <protection locked="0"/>
    </xf>
    <xf numFmtId="0" fontId="1" fillId="0" borderId="2" xfId="7" applyNumberFormat="1" applyBorder="1" applyAlignment="1" applyProtection="1">
      <alignment horizontal="center"/>
      <protection locked="0"/>
    </xf>
    <xf numFmtId="9" fontId="1" fillId="0" borderId="36" xfId="7" applyNumberFormat="1" applyBorder="1" applyAlignment="1" applyProtection="1">
      <alignment horizontal="center"/>
      <protection locked="0"/>
    </xf>
    <xf numFmtId="171" fontId="1" fillId="0" borderId="37" xfId="7" applyNumberFormat="1" applyBorder="1" applyAlignment="1" applyProtection="1">
      <alignment horizontal="center"/>
      <protection locked="0"/>
    </xf>
    <xf numFmtId="0" fontId="1" fillId="0" borderId="0" xfId="7" applyAlignment="1">
      <alignment horizontal="center"/>
    </xf>
    <xf numFmtId="0" fontId="4" fillId="0" borderId="45" xfId="7" applyFont="1" applyBorder="1"/>
    <xf numFmtId="0" fontId="1" fillId="0" borderId="46" xfId="7" applyBorder="1" applyAlignment="1" applyProtection="1">
      <alignment horizontal="center"/>
      <protection locked="0"/>
    </xf>
    <xf numFmtId="0" fontId="1" fillId="0" borderId="45" xfId="7" applyBorder="1" applyAlignment="1" applyProtection="1">
      <alignment horizontal="center"/>
      <protection locked="0"/>
    </xf>
    <xf numFmtId="0" fontId="1" fillId="0" borderId="47" xfId="7" applyBorder="1" applyAlignment="1" applyProtection="1">
      <alignment horizontal="center"/>
      <protection locked="0"/>
    </xf>
    <xf numFmtId="0" fontId="4" fillId="3" borderId="48" xfId="7" applyFont="1" applyFill="1" applyBorder="1" applyAlignment="1">
      <alignment horizontal="center"/>
    </xf>
    <xf numFmtId="0" fontId="4" fillId="0" borderId="9" xfId="7" applyFont="1" applyBorder="1"/>
    <xf numFmtId="0" fontId="1" fillId="0" borderId="10" xfId="7" applyBorder="1"/>
    <xf numFmtId="0" fontId="4" fillId="0" borderId="12" xfId="7" applyFont="1" applyBorder="1"/>
    <xf numFmtId="0" fontId="1" fillId="0" borderId="0" xfId="7" applyBorder="1"/>
    <xf numFmtId="0" fontId="4" fillId="0" borderId="18" xfId="7" applyFont="1" applyFill="1" applyBorder="1"/>
    <xf numFmtId="0" fontId="1" fillId="0" borderId="19" xfId="7" applyBorder="1"/>
    <xf numFmtId="171" fontId="1" fillId="0" borderId="47" xfId="7" applyNumberFormat="1" applyBorder="1" applyAlignment="1"/>
    <xf numFmtId="0" fontId="1" fillId="0" borderId="20" xfId="7" applyBorder="1"/>
    <xf numFmtId="37" fontId="4" fillId="0" borderId="0" xfId="0" quotePrefix="1" applyNumberFormat="1" applyFont="1" applyProtection="1"/>
    <xf numFmtId="37" fontId="4" fillId="0" borderId="0" xfId="0" applyNumberFormat="1" applyFont="1" applyAlignment="1" applyProtection="1">
      <alignment horizontal="center"/>
    </xf>
    <xf numFmtId="37" fontId="0" fillId="0" borderId="0" xfId="0" applyNumberFormat="1" applyProtection="1"/>
    <xf numFmtId="0" fontId="0" fillId="0" borderId="0" xfId="0" applyAlignment="1"/>
    <xf numFmtId="37" fontId="0" fillId="0" borderId="0" xfId="0" applyNumberFormat="1"/>
    <xf numFmtId="0" fontId="4" fillId="0" borderId="0" xfId="0" applyFont="1" applyAlignment="1">
      <alignment horizontal="center"/>
    </xf>
    <xf numFmtId="37" fontId="4" fillId="0" borderId="0" xfId="0" applyNumberFormat="1" applyFont="1" applyAlignment="1">
      <alignment horizontal="center"/>
    </xf>
    <xf numFmtId="0" fontId="4" fillId="7" borderId="0" xfId="0" applyNumberFormat="1" applyFont="1" applyFill="1" applyAlignment="1" applyProtection="1">
      <alignment horizontal="center"/>
      <protection locked="0"/>
    </xf>
    <xf numFmtId="0" fontId="0" fillId="0" borderId="0" xfId="0" applyBorder="1"/>
    <xf numFmtId="0" fontId="0" fillId="0" borderId="2" xfId="0" applyBorder="1"/>
    <xf numFmtId="37" fontId="0" fillId="0" borderId="5" xfId="0" applyNumberFormat="1" applyBorder="1"/>
    <xf numFmtId="37" fontId="4" fillId="0" borderId="29" xfId="0" applyNumberFormat="1" applyFont="1" applyBorder="1" applyAlignment="1">
      <alignment horizontal="center"/>
    </xf>
    <xf numFmtId="0" fontId="0" fillId="0" borderId="25" xfId="0" applyBorder="1"/>
    <xf numFmtId="0" fontId="33" fillId="0" borderId="2" xfId="0" applyFont="1" applyBorder="1" applyAlignment="1" applyProtection="1">
      <alignment horizontal="center"/>
      <protection locked="0"/>
    </xf>
    <xf numFmtId="0" fontId="33" fillId="0" borderId="34" xfId="0" applyFont="1" applyBorder="1" applyAlignment="1" applyProtection="1">
      <alignment horizontal="center"/>
    </xf>
    <xf numFmtId="0" fontId="0" fillId="0" borderId="0" xfId="0" quotePrefix="1"/>
    <xf numFmtId="37" fontId="0" fillId="7" borderId="14" xfId="0" applyNumberFormat="1" applyFill="1" applyBorder="1" applyProtection="1">
      <protection locked="0"/>
    </xf>
    <xf numFmtId="37" fontId="0" fillId="7" borderId="5" xfId="0" applyNumberFormat="1" applyFill="1" applyBorder="1" applyProtection="1">
      <protection locked="0"/>
    </xf>
    <xf numFmtId="37" fontId="0" fillId="0" borderId="35" xfId="0" applyNumberFormat="1" applyFill="1" applyBorder="1" applyProtection="1"/>
    <xf numFmtId="0" fontId="0" fillId="0" borderId="0" xfId="0" applyBorder="1" applyAlignment="1">
      <alignment horizontal="center"/>
    </xf>
    <xf numFmtId="37" fontId="0" fillId="7" borderId="15" xfId="0" applyNumberFormat="1" applyFill="1" applyBorder="1" applyProtection="1">
      <protection locked="0"/>
    </xf>
    <xf numFmtId="37" fontId="0" fillId="7" borderId="49" xfId="0" applyNumberFormat="1" applyFill="1" applyBorder="1" applyProtection="1">
      <protection locked="0"/>
    </xf>
    <xf numFmtId="0" fontId="35" fillId="0" borderId="0" xfId="0" applyFont="1"/>
    <xf numFmtId="7" fontId="35" fillId="7" borderId="15" xfId="0" applyNumberFormat="1" applyFont="1" applyFill="1" applyBorder="1" applyProtection="1">
      <protection locked="0"/>
    </xf>
    <xf numFmtId="7" fontId="35" fillId="7" borderId="49" xfId="0" applyNumberFormat="1" applyFont="1" applyFill="1" applyBorder="1" applyProtection="1">
      <protection locked="0"/>
    </xf>
    <xf numFmtId="7" fontId="35" fillId="0" borderId="35" xfId="0" applyNumberFormat="1" applyFont="1" applyFill="1" applyBorder="1" applyProtection="1"/>
    <xf numFmtId="0" fontId="44" fillId="0" borderId="0" xfId="0" applyFont="1" applyBorder="1" applyAlignment="1">
      <alignment horizontal="center"/>
    </xf>
    <xf numFmtId="37" fontId="4" fillId="0" borderId="31" xfId="0" applyNumberFormat="1" applyFont="1" applyBorder="1"/>
    <xf numFmtId="37" fontId="4" fillId="0" borderId="6" xfId="0" applyNumberFormat="1" applyFont="1" applyFill="1" applyBorder="1" applyProtection="1"/>
    <xf numFmtId="0" fontId="0" fillId="0" borderId="0" xfId="0" applyFill="1" applyBorder="1" applyAlignment="1">
      <alignment horizontal="center"/>
    </xf>
    <xf numFmtId="0" fontId="1" fillId="0" borderId="49" xfId="8" applyFont="1" applyFill="1" applyBorder="1" applyAlignment="1" applyProtection="1">
      <alignment horizontal="right"/>
    </xf>
    <xf numFmtId="0" fontId="10" fillId="7" borderId="15" xfId="8" applyNumberFormat="1" applyFont="1" applyFill="1" applyBorder="1" applyAlignment="1" applyProtection="1">
      <alignment horizontal="center"/>
      <protection locked="0"/>
    </xf>
    <xf numFmtId="37" fontId="4" fillId="0" borderId="0" xfId="0" applyNumberFormat="1" applyFont="1" applyBorder="1"/>
    <xf numFmtId="37" fontId="4" fillId="0" borderId="0" xfId="0" applyNumberFormat="1" applyFont="1" applyBorder="1" applyProtection="1"/>
    <xf numFmtId="0" fontId="19" fillId="3" borderId="49" xfId="8" applyFont="1" applyFill="1" applyBorder="1" applyAlignment="1" applyProtection="1">
      <alignment horizontal="left"/>
      <protection locked="0"/>
    </xf>
    <xf numFmtId="164" fontId="1" fillId="3" borderId="15" xfId="8" applyNumberFormat="1" applyFill="1" applyBorder="1"/>
    <xf numFmtId="0" fontId="0" fillId="0" borderId="49" xfId="0" applyFill="1" applyBorder="1" applyAlignment="1" applyProtection="1">
      <alignment horizontal="left"/>
      <protection locked="0"/>
    </xf>
    <xf numFmtId="164" fontId="1" fillId="7" borderId="15" xfId="8" applyNumberFormat="1" applyFill="1" applyBorder="1" applyProtection="1">
      <protection locked="0"/>
    </xf>
    <xf numFmtId="37" fontId="0" fillId="0" borderId="50" xfId="0" applyNumberFormat="1" applyFill="1" applyBorder="1" applyProtection="1"/>
    <xf numFmtId="37" fontId="4" fillId="0" borderId="3" xfId="0" applyNumberFormat="1" applyFont="1" applyBorder="1"/>
    <xf numFmtId="0" fontId="10" fillId="0" borderId="49" xfId="0" applyFont="1" applyFill="1" applyBorder="1" applyAlignment="1" applyProtection="1">
      <alignment horizontal="left"/>
      <protection locked="0"/>
    </xf>
    <xf numFmtId="0" fontId="21" fillId="0" borderId="49" xfId="8" quotePrefix="1" applyFont="1" applyFill="1" applyBorder="1" applyAlignment="1" applyProtection="1">
      <alignment horizontal="left"/>
      <protection locked="0"/>
    </xf>
    <xf numFmtId="164" fontId="21" fillId="0" borderId="15" xfId="1" applyNumberFormat="1" applyFont="1" applyFill="1" applyBorder="1" applyAlignment="1" applyProtection="1"/>
    <xf numFmtId="0" fontId="1" fillId="0" borderId="49" xfId="8" applyFont="1" applyFill="1" applyBorder="1" applyAlignment="1" applyProtection="1">
      <alignment horizontal="left"/>
      <protection locked="0"/>
    </xf>
    <xf numFmtId="0" fontId="16" fillId="0" borderId="49" xfId="8" applyFont="1" applyFill="1" applyBorder="1" applyAlignment="1" applyProtection="1">
      <alignment horizontal="left"/>
      <protection locked="0"/>
    </xf>
    <xf numFmtId="164" fontId="16" fillId="7" borderId="15" xfId="8" applyNumberFormat="1" applyFont="1" applyFill="1" applyBorder="1" applyProtection="1">
      <protection locked="0"/>
    </xf>
    <xf numFmtId="0" fontId="21" fillId="0" borderId="51" xfId="8" quotePrefix="1" applyFont="1" applyFill="1" applyBorder="1" applyAlignment="1" applyProtection="1">
      <alignment horizontal="left"/>
      <protection locked="0"/>
    </xf>
    <xf numFmtId="164" fontId="21" fillId="0" borderId="6" xfId="1" applyNumberFormat="1" applyFont="1" applyFill="1" applyBorder="1" applyAlignment="1" applyProtection="1"/>
    <xf numFmtId="164" fontId="1" fillId="3" borderId="15" xfId="8" applyNumberFormat="1" applyFill="1" applyBorder="1" applyProtection="1">
      <protection locked="0"/>
    </xf>
    <xf numFmtId="37" fontId="4" fillId="0" borderId="0" xfId="0" applyNumberFormat="1" applyFont="1" applyFill="1" applyBorder="1" applyProtection="1"/>
    <xf numFmtId="0" fontId="0" fillId="0" borderId="49" xfId="0" quotePrefix="1" applyFill="1" applyBorder="1" applyAlignment="1" applyProtection="1">
      <alignment horizontal="left"/>
      <protection locked="0"/>
    </xf>
    <xf numFmtId="0" fontId="0" fillId="7" borderId="0" xfId="0" applyFill="1" applyAlignment="1" applyProtection="1">
      <alignment horizontal="center"/>
      <protection locked="0"/>
    </xf>
    <xf numFmtId="37" fontId="4" fillId="0" borderId="5" xfId="0" applyNumberFormat="1" applyFont="1" applyBorder="1"/>
    <xf numFmtId="37" fontId="4" fillId="0" borderId="25" xfId="0" applyNumberFormat="1" applyFont="1" applyBorder="1"/>
    <xf numFmtId="0" fontId="10" fillId="0" borderId="0" xfId="0" applyFont="1"/>
    <xf numFmtId="37" fontId="10" fillId="7" borderId="14" xfId="0" applyNumberFormat="1" applyFont="1" applyFill="1" applyBorder="1" applyProtection="1">
      <protection locked="0"/>
    </xf>
    <xf numFmtId="37" fontId="10" fillId="7" borderId="5" xfId="0" applyNumberFormat="1" applyFont="1" applyFill="1" applyBorder="1" applyProtection="1">
      <protection locked="0"/>
    </xf>
    <xf numFmtId="0" fontId="21" fillId="0" borderId="6" xfId="8" applyFont="1" applyFill="1" applyBorder="1" applyAlignment="1" applyProtection="1">
      <alignment horizontal="left"/>
    </xf>
    <xf numFmtId="164" fontId="21" fillId="0" borderId="17" xfId="1" applyNumberFormat="1" applyFont="1" applyFill="1" applyBorder="1" applyAlignment="1"/>
    <xf numFmtId="0" fontId="0" fillId="0" borderId="0" xfId="0" applyAlignment="1">
      <alignment horizontal="center"/>
    </xf>
    <xf numFmtId="174" fontId="35" fillId="7" borderId="15" xfId="0" applyNumberFormat="1" applyFont="1" applyFill="1" applyBorder="1" applyProtection="1">
      <protection locked="0"/>
    </xf>
    <xf numFmtId="174" fontId="35" fillId="7" borderId="49" xfId="0" applyNumberFormat="1" applyFont="1" applyFill="1" applyBorder="1" applyProtection="1">
      <protection locked="0"/>
    </xf>
    <xf numFmtId="0" fontId="0" fillId="0" borderId="49" xfId="0" applyFill="1" applyBorder="1" applyAlignment="1" applyProtection="1">
      <alignment horizontal="left"/>
    </xf>
    <xf numFmtId="164" fontId="1" fillId="0" borderId="0" xfId="1" applyNumberFormat="1" applyFont="1" applyFill="1" applyBorder="1" applyAlignment="1" applyProtection="1">
      <protection locked="0"/>
    </xf>
    <xf numFmtId="37" fontId="4" fillId="0" borderId="15" xfId="0" applyNumberFormat="1" applyFont="1" applyBorder="1"/>
    <xf numFmtId="37" fontId="4" fillId="0" borderId="49" xfId="0" applyNumberFormat="1" applyFont="1" applyBorder="1"/>
    <xf numFmtId="164" fontId="1" fillId="7" borderId="52" xfId="1" applyNumberFormat="1" applyFont="1" applyFill="1" applyBorder="1" applyAlignment="1" applyProtection="1">
      <protection locked="0"/>
    </xf>
    <xf numFmtId="37" fontId="4" fillId="3" borderId="15" xfId="0" applyNumberFormat="1" applyFont="1" applyFill="1" applyBorder="1"/>
    <xf numFmtId="37" fontId="4" fillId="3" borderId="49" xfId="0" applyNumberFormat="1" applyFont="1" applyFill="1" applyBorder="1"/>
    <xf numFmtId="37" fontId="4" fillId="3" borderId="35" xfId="0" applyNumberFormat="1" applyFont="1" applyFill="1" applyBorder="1" applyProtection="1"/>
    <xf numFmtId="164" fontId="21" fillId="0" borderId="17" xfId="1" applyNumberFormat="1" applyFont="1" applyFill="1" applyBorder="1" applyAlignment="1" applyProtection="1"/>
    <xf numFmtId="37" fontId="10" fillId="7" borderId="15" xfId="0" applyNumberFormat="1" applyFont="1" applyFill="1" applyBorder="1" applyProtection="1">
      <protection locked="0"/>
    </xf>
    <xf numFmtId="37" fontId="10" fillId="7" borderId="49" xfId="0" applyNumberFormat="1" applyFont="1" applyFill="1" applyBorder="1" applyProtection="1">
      <protection locked="0"/>
    </xf>
    <xf numFmtId="0" fontId="21" fillId="0" borderId="51" xfId="8" applyFont="1" applyFill="1" applyBorder="1" applyAlignment="1" applyProtection="1">
      <alignment horizontal="left"/>
    </xf>
    <xf numFmtId="0" fontId="19" fillId="3" borderId="49" xfId="8" applyFont="1" applyFill="1" applyBorder="1" applyAlignment="1" applyProtection="1">
      <alignment horizontal="left"/>
    </xf>
    <xf numFmtId="0" fontId="0" fillId="0" borderId="53" xfId="0" applyFill="1" applyBorder="1" applyAlignment="1" applyProtection="1">
      <alignment horizontal="left"/>
      <protection locked="0"/>
    </xf>
    <xf numFmtId="37" fontId="4" fillId="3" borderId="14" xfId="0" applyNumberFormat="1" applyFont="1" applyFill="1" applyBorder="1"/>
    <xf numFmtId="37" fontId="4" fillId="3" borderId="5" xfId="0" applyNumberFormat="1" applyFont="1" applyFill="1" applyBorder="1"/>
    <xf numFmtId="37" fontId="4" fillId="0" borderId="2" xfId="0" applyNumberFormat="1" applyFont="1" applyBorder="1"/>
    <xf numFmtId="37" fontId="4" fillId="0" borderId="37" xfId="0" applyNumberFormat="1" applyFont="1" applyBorder="1"/>
    <xf numFmtId="37" fontId="4" fillId="0" borderId="6" xfId="0" applyNumberFormat="1" applyFont="1" applyBorder="1" applyProtection="1"/>
    <xf numFmtId="0" fontId="16" fillId="0" borderId="49" xfId="8" applyFont="1" applyFill="1" applyBorder="1" applyAlignment="1" applyProtection="1">
      <alignment horizontal="left"/>
    </xf>
    <xf numFmtId="164" fontId="16" fillId="0" borderId="54" xfId="1" applyNumberFormat="1" applyFont="1" applyFill="1" applyBorder="1" applyAlignment="1"/>
    <xf numFmtId="164" fontId="16" fillId="0" borderId="52" xfId="1" applyNumberFormat="1" applyFont="1" applyFill="1" applyBorder="1" applyAlignment="1"/>
    <xf numFmtId="37" fontId="0" fillId="0" borderId="37" xfId="0" applyNumberFormat="1" applyBorder="1"/>
    <xf numFmtId="37" fontId="4" fillId="0" borderId="4" xfId="0" applyNumberFormat="1" applyFont="1" applyBorder="1" applyAlignment="1">
      <alignment horizontal="center"/>
    </xf>
    <xf numFmtId="0" fontId="0" fillId="0" borderId="24" xfId="0" applyBorder="1"/>
    <xf numFmtId="37" fontId="0" fillId="0" borderId="0" xfId="0" applyNumberFormat="1" applyFill="1" applyBorder="1" applyProtection="1"/>
    <xf numFmtId="37" fontId="0" fillId="0" borderId="14" xfId="0" applyNumberFormat="1" applyFill="1" applyBorder="1" applyProtection="1"/>
    <xf numFmtId="37" fontId="0" fillId="0" borderId="15" xfId="0" applyNumberFormat="1" applyFill="1" applyBorder="1" applyProtection="1"/>
    <xf numFmtId="0" fontId="10" fillId="0" borderId="0" xfId="0" applyFont="1" applyProtection="1">
      <protection locked="0"/>
    </xf>
    <xf numFmtId="0" fontId="35" fillId="0" borderId="0" xfId="0" applyFont="1" applyProtection="1">
      <protection locked="0"/>
    </xf>
    <xf numFmtId="37" fontId="4" fillId="0" borderId="55" xfId="0" applyNumberFormat="1" applyFont="1" applyBorder="1" applyProtection="1"/>
    <xf numFmtId="37" fontId="0" fillId="7" borderId="2" xfId="0" applyNumberFormat="1" applyFill="1" applyBorder="1" applyProtection="1">
      <protection locked="0"/>
    </xf>
    <xf numFmtId="164" fontId="4" fillId="0" borderId="2" xfId="0" applyNumberFormat="1" applyFont="1" applyFill="1" applyBorder="1" applyProtection="1"/>
    <xf numFmtId="164" fontId="4" fillId="0" borderId="2" xfId="0" applyNumberFormat="1" applyFont="1" applyBorder="1" applyProtection="1"/>
    <xf numFmtId="164" fontId="4" fillId="0" borderId="24" xfId="0" applyNumberFormat="1" applyFont="1" applyBorder="1" applyProtection="1"/>
    <xf numFmtId="0" fontId="4" fillId="0" borderId="0" xfId="0" applyFont="1" applyBorder="1" applyAlignment="1">
      <alignment horizontal="center"/>
    </xf>
    <xf numFmtId="0" fontId="33" fillId="0" borderId="24" xfId="0" applyFont="1" applyBorder="1" applyAlignment="1" applyProtection="1">
      <alignment horizontal="center"/>
    </xf>
    <xf numFmtId="0" fontId="33" fillId="0" borderId="0" xfId="0" applyFont="1" applyFill="1" applyBorder="1" applyAlignment="1" applyProtection="1">
      <alignment horizontal="center"/>
    </xf>
    <xf numFmtId="0" fontId="33" fillId="0" borderId="0" xfId="0" applyFont="1" applyBorder="1" applyProtection="1"/>
    <xf numFmtId="0" fontId="0" fillId="4" borderId="15" xfId="0" applyFill="1" applyBorder="1"/>
    <xf numFmtId="164" fontId="0" fillId="4" borderId="56" xfId="0" applyNumberFormat="1" applyFill="1" applyBorder="1" applyProtection="1"/>
    <xf numFmtId="164" fontId="0" fillId="0" borderId="0" xfId="0" applyNumberFormat="1" applyFill="1" applyBorder="1" applyProtection="1"/>
    <xf numFmtId="0" fontId="0" fillId="0" borderId="0" xfId="0" applyBorder="1" applyProtection="1">
      <protection locked="0"/>
    </xf>
    <xf numFmtId="164" fontId="0" fillId="0" borderId="56" xfId="0" applyNumberFormat="1" applyBorder="1" applyProtection="1"/>
    <xf numFmtId="164" fontId="0" fillId="0" borderId="15" xfId="0" applyNumberFormat="1" applyBorder="1" applyProtection="1"/>
    <xf numFmtId="0" fontId="0" fillId="7" borderId="15" xfId="0" applyFill="1" applyBorder="1" applyProtection="1">
      <protection locked="0"/>
    </xf>
    <xf numFmtId="164" fontId="0" fillId="7" borderId="15" xfId="0" applyNumberFormat="1" applyFill="1" applyBorder="1" applyProtection="1">
      <protection locked="0"/>
    </xf>
    <xf numFmtId="0" fontId="35" fillId="0" borderId="0" xfId="0" applyFont="1" applyBorder="1" applyProtection="1">
      <protection locked="0"/>
    </xf>
    <xf numFmtId="164" fontId="10" fillId="7" borderId="15" xfId="0" applyNumberFormat="1" applyFont="1" applyFill="1" applyBorder="1" applyProtection="1">
      <protection locked="0"/>
    </xf>
    <xf numFmtId="164" fontId="4" fillId="0" borderId="37" xfId="0" applyNumberFormat="1" applyFont="1" applyBorder="1" applyProtection="1"/>
    <xf numFmtId="164" fontId="4" fillId="0" borderId="6" xfId="0" applyNumberFormat="1" applyFont="1" applyBorder="1" applyProtection="1"/>
    <xf numFmtId="164" fontId="4" fillId="0" borderId="0" xfId="0" applyNumberFormat="1" applyFont="1" applyFill="1" applyBorder="1" applyProtection="1"/>
    <xf numFmtId="0" fontId="10" fillId="0" borderId="0" xfId="0" applyFont="1" applyBorder="1" applyProtection="1">
      <protection locked="0"/>
    </xf>
    <xf numFmtId="164" fontId="10" fillId="0" borderId="15" xfId="0" applyNumberFormat="1" applyFont="1" applyBorder="1" applyProtection="1"/>
    <xf numFmtId="164" fontId="4" fillId="0" borderId="2" xfId="0" applyNumberFormat="1" applyFont="1" applyBorder="1"/>
    <xf numFmtId="0" fontId="4" fillId="0" borderId="0" xfId="0" quotePrefix="1" applyFont="1" applyBorder="1" applyProtection="1"/>
    <xf numFmtId="164" fontId="4" fillId="4" borderId="3" xfId="0" applyNumberFormat="1" applyFont="1" applyFill="1" applyBorder="1"/>
    <xf numFmtId="164" fontId="0" fillId="4" borderId="3" xfId="0" applyNumberFormat="1" applyFill="1" applyBorder="1"/>
    <xf numFmtId="164" fontId="0" fillId="4" borderId="57" xfId="0" applyNumberFormat="1" applyFill="1" applyBorder="1" applyProtection="1"/>
    <xf numFmtId="164" fontId="0" fillId="4" borderId="15" xfId="0" applyNumberFormat="1" applyFill="1" applyBorder="1"/>
    <xf numFmtId="164" fontId="0" fillId="7" borderId="49" xfId="0" applyNumberFormat="1" applyFill="1" applyBorder="1" applyProtection="1">
      <protection locked="0"/>
    </xf>
    <xf numFmtId="164" fontId="0" fillId="0" borderId="14" xfId="0" applyNumberFormat="1" applyBorder="1" applyProtection="1"/>
    <xf numFmtId="0" fontId="0" fillId="0" borderId="0" xfId="0" applyFill="1" applyBorder="1" applyAlignment="1" applyProtection="1">
      <alignment horizontal="left"/>
      <protection locked="0"/>
    </xf>
    <xf numFmtId="0" fontId="10" fillId="0" borderId="0" xfId="0" applyFont="1" applyFill="1" applyBorder="1" applyAlignment="1" applyProtection="1">
      <alignment horizontal="left"/>
      <protection locked="0"/>
    </xf>
    <xf numFmtId="0" fontId="0" fillId="0" borderId="0" xfId="0" quotePrefix="1" applyFill="1" applyBorder="1" applyAlignment="1" applyProtection="1">
      <alignment horizontal="left"/>
      <protection locked="0"/>
    </xf>
    <xf numFmtId="0" fontId="35" fillId="0" borderId="0" xfId="0" applyFont="1" applyFill="1" applyBorder="1" applyAlignment="1" applyProtection="1">
      <alignment horizontal="left"/>
      <protection locked="0"/>
    </xf>
    <xf numFmtId="164" fontId="10" fillId="7" borderId="49" xfId="0" applyNumberFormat="1" applyFont="1" applyFill="1" applyBorder="1" applyProtection="1">
      <protection locked="0"/>
    </xf>
    <xf numFmtId="164" fontId="4" fillId="0" borderId="37" xfId="0" applyNumberFormat="1" applyFont="1" applyBorder="1"/>
    <xf numFmtId="164" fontId="0" fillId="4" borderId="58" xfId="0" applyNumberFormat="1" applyFill="1" applyBorder="1" applyProtection="1"/>
    <xf numFmtId="0" fontId="0" fillId="0" borderId="0" xfId="0" quotePrefix="1" applyBorder="1" applyProtection="1">
      <protection locked="0"/>
    </xf>
    <xf numFmtId="164" fontId="4" fillId="0" borderId="0" xfId="0" applyNumberFormat="1" applyFont="1" applyFill="1" applyBorder="1"/>
    <xf numFmtId="0" fontId="38" fillId="7" borderId="2" xfId="0" applyFont="1" applyFill="1" applyBorder="1" applyAlignment="1" applyProtection="1">
      <alignment horizontal="center"/>
      <protection locked="0"/>
    </xf>
    <xf numFmtId="0" fontId="45" fillId="0" borderId="0" xfId="0" applyFont="1" applyAlignment="1">
      <alignment horizontal="center"/>
    </xf>
    <xf numFmtId="0" fontId="0" fillId="0" borderId="0" xfId="0" applyBorder="1" applyAlignment="1" applyProtection="1">
      <alignment horizontal="left"/>
      <protection locked="0"/>
    </xf>
    <xf numFmtId="0" fontId="0" fillId="0" borderId="0" xfId="0" applyBorder="1" applyAlignment="1" applyProtection="1">
      <alignment horizontal="center"/>
      <protection locked="0"/>
    </xf>
    <xf numFmtId="164" fontId="0" fillId="0" borderId="15" xfId="0" applyNumberFormat="1" applyBorder="1"/>
    <xf numFmtId="164" fontId="4" fillId="0" borderId="56" xfId="0" applyNumberFormat="1" applyFont="1" applyBorder="1" applyProtection="1"/>
    <xf numFmtId="0" fontId="10" fillId="0" borderId="0" xfId="0" applyFont="1" applyBorder="1" applyProtection="1"/>
    <xf numFmtId="0" fontId="0" fillId="0" borderId="0" xfId="0" applyFill="1" applyBorder="1" applyProtection="1"/>
    <xf numFmtId="37" fontId="0" fillId="0" borderId="0" xfId="0" applyNumberFormat="1" applyFill="1" applyProtection="1"/>
    <xf numFmtId="7" fontId="35" fillId="0" borderId="0" xfId="0" applyNumberFormat="1" applyFont="1" applyFill="1" applyBorder="1" applyProtection="1"/>
    <xf numFmtId="0" fontId="0" fillId="0" borderId="0" xfId="0" applyFill="1" applyBorder="1"/>
    <xf numFmtId="174" fontId="35" fillId="0" borderId="0" xfId="0" applyNumberFormat="1" applyFont="1" applyFill="1" applyBorder="1" applyProtection="1"/>
    <xf numFmtId="0" fontId="4" fillId="0" borderId="0" xfId="0" applyFont="1" applyBorder="1"/>
    <xf numFmtId="37" fontId="4" fillId="0" borderId="0" xfId="0" applyNumberFormat="1" applyFont="1" applyFill="1" applyBorder="1"/>
    <xf numFmtId="37" fontId="0" fillId="0" borderId="0" xfId="0" applyNumberFormat="1" applyBorder="1"/>
    <xf numFmtId="37" fontId="0" fillId="0" borderId="0" xfId="0" applyNumberFormat="1" applyBorder="1" applyProtection="1"/>
    <xf numFmtId="0" fontId="33" fillId="0" borderId="0" xfId="0" applyFont="1" applyBorder="1" applyAlignment="1">
      <alignment horizontal="center"/>
    </xf>
    <xf numFmtId="0" fontId="33" fillId="0" borderId="0" xfId="0" applyFont="1" applyBorder="1" applyAlignment="1" applyProtection="1">
      <alignment horizontal="center"/>
    </xf>
    <xf numFmtId="37" fontId="0" fillId="0" borderId="0" xfId="0" applyNumberFormat="1" applyFill="1" applyBorder="1"/>
    <xf numFmtId="0" fontId="0" fillId="0" borderId="0" xfId="0" applyFill="1"/>
    <xf numFmtId="37" fontId="0" fillId="0" borderId="34" xfId="0" applyNumberFormat="1" applyFill="1" applyBorder="1" applyProtection="1"/>
    <xf numFmtId="37" fontId="0" fillId="0" borderId="34" xfId="0" applyNumberFormat="1" applyBorder="1"/>
    <xf numFmtId="0" fontId="0" fillId="0" borderId="35" xfId="0" applyBorder="1"/>
    <xf numFmtId="37" fontId="4" fillId="0" borderId="38" xfId="0" applyNumberFormat="1" applyFont="1" applyBorder="1"/>
    <xf numFmtId="37" fontId="4" fillId="0" borderId="35" xfId="0" applyNumberFormat="1" applyFont="1" applyBorder="1"/>
    <xf numFmtId="0" fontId="0" fillId="3" borderId="35" xfId="0" applyFill="1" applyBorder="1"/>
    <xf numFmtId="37" fontId="0" fillId="0" borderId="35" xfId="0" applyNumberFormat="1" applyBorder="1"/>
    <xf numFmtId="37" fontId="4" fillId="0" borderId="34" xfId="0" applyNumberFormat="1" applyFont="1" applyBorder="1"/>
    <xf numFmtId="0" fontId="4" fillId="7" borderId="0" xfId="0" applyFont="1" applyFill="1" applyAlignment="1" applyProtection="1">
      <alignment horizontal="center"/>
      <protection locked="0"/>
    </xf>
    <xf numFmtId="0" fontId="0" fillId="7" borderId="2" xfId="0" applyFill="1" applyBorder="1" applyProtection="1">
      <protection locked="0"/>
    </xf>
    <xf numFmtId="0" fontId="46" fillId="0" borderId="0" xfId="0" applyFont="1" applyBorder="1" applyAlignment="1">
      <alignment horizontal="center"/>
    </xf>
    <xf numFmtId="0" fontId="33" fillId="0" borderId="0" xfId="0" applyFont="1" applyBorder="1"/>
    <xf numFmtId="0" fontId="0" fillId="4" borderId="56" xfId="0" applyFill="1" applyBorder="1"/>
    <xf numFmtId="0" fontId="33" fillId="0" borderId="0" xfId="0" applyFont="1" applyFill="1" applyBorder="1" applyAlignment="1">
      <alignment horizontal="center"/>
    </xf>
    <xf numFmtId="0" fontId="0" fillId="7" borderId="56" xfId="0" applyFill="1" applyBorder="1" applyProtection="1">
      <protection locked="0"/>
    </xf>
    <xf numFmtId="0" fontId="16" fillId="0" borderId="0" xfId="0" applyFont="1" applyBorder="1" applyAlignment="1">
      <alignment horizontal="right"/>
    </xf>
    <xf numFmtId="164" fontId="0" fillId="0" borderId="0" xfId="0" applyNumberFormat="1" applyFill="1" applyBorder="1" applyProtection="1">
      <protection locked="0"/>
    </xf>
    <xf numFmtId="164" fontId="0" fillId="0" borderId="6" xfId="0" applyNumberFormat="1" applyBorder="1" applyProtection="1"/>
    <xf numFmtId="0" fontId="16" fillId="0" borderId="0" xfId="0" applyFont="1"/>
    <xf numFmtId="164" fontId="10" fillId="0" borderId="0" xfId="0" applyNumberFormat="1" applyFont="1" applyFill="1" applyBorder="1" applyProtection="1">
      <protection locked="0"/>
    </xf>
    <xf numFmtId="164" fontId="10" fillId="7" borderId="56" xfId="0" applyNumberFormat="1" applyFont="1" applyFill="1" applyBorder="1" applyProtection="1">
      <protection locked="0"/>
    </xf>
    <xf numFmtId="164" fontId="0" fillId="0" borderId="52" xfId="0" applyNumberFormat="1" applyBorder="1" applyProtection="1"/>
    <xf numFmtId="164" fontId="16" fillId="0" borderId="0" xfId="0" applyNumberFormat="1" applyFont="1" applyFill="1" applyBorder="1" applyProtection="1">
      <protection locked="0"/>
    </xf>
    <xf numFmtId="0" fontId="16" fillId="0" borderId="0" xfId="8" applyFont="1" applyFill="1" applyBorder="1" applyAlignment="1" applyProtection="1">
      <alignment horizontal="left"/>
    </xf>
    <xf numFmtId="164" fontId="4" fillId="0" borderId="0" xfId="0" applyNumberFormat="1" applyFont="1" applyFill="1" applyBorder="1" applyProtection="1">
      <protection locked="0"/>
    </xf>
    <xf numFmtId="0" fontId="4" fillId="0" borderId="0" xfId="0" quotePrefix="1" applyFont="1" applyBorder="1"/>
    <xf numFmtId="164" fontId="0" fillId="4" borderId="57" xfId="0" applyNumberFormat="1" applyFill="1" applyBorder="1"/>
    <xf numFmtId="164" fontId="0" fillId="4" borderId="56" xfId="0" applyNumberFormat="1" applyFill="1" applyBorder="1"/>
    <xf numFmtId="164" fontId="0" fillId="7" borderId="56" xfId="0" applyNumberFormat="1" applyFill="1" applyBorder="1" applyProtection="1">
      <protection locked="0"/>
    </xf>
    <xf numFmtId="164" fontId="10" fillId="0" borderId="56" xfId="0" applyNumberFormat="1" applyFont="1" applyBorder="1" applyProtection="1"/>
    <xf numFmtId="164" fontId="10" fillId="0" borderId="0" xfId="0" applyNumberFormat="1" applyFont="1" applyFill="1" applyBorder="1" applyProtection="1"/>
    <xf numFmtId="164" fontId="46" fillId="0" borderId="0" xfId="0" applyNumberFormat="1" applyFont="1" applyFill="1" applyBorder="1" applyProtection="1"/>
    <xf numFmtId="164" fontId="47" fillId="0" borderId="0" xfId="0" applyNumberFormat="1" applyFont="1" applyFill="1" applyBorder="1" applyAlignment="1">
      <alignment horizontal="center"/>
    </xf>
    <xf numFmtId="164" fontId="4" fillId="4" borderId="57" xfId="0" applyNumberFormat="1" applyFont="1" applyFill="1" applyBorder="1"/>
    <xf numFmtId="164" fontId="4" fillId="4" borderId="31" xfId="0" applyNumberFormat="1" applyFont="1" applyFill="1" applyBorder="1"/>
    <xf numFmtId="164" fontId="0" fillId="4" borderId="55" xfId="0" applyNumberFormat="1" applyFill="1" applyBorder="1" applyProtection="1"/>
    <xf numFmtId="0" fontId="0" fillId="0" borderId="0" xfId="0" applyFill="1" applyBorder="1" applyAlignment="1" applyProtection="1">
      <alignment horizontal="left"/>
    </xf>
    <xf numFmtId="164" fontId="0" fillId="0" borderId="0" xfId="0" applyNumberFormat="1" applyFill="1" applyBorder="1"/>
    <xf numFmtId="0" fontId="10" fillId="0" borderId="0" xfId="0" applyFont="1" applyBorder="1"/>
    <xf numFmtId="37" fontId="4" fillId="0" borderId="0" xfId="0" applyNumberFormat="1" applyFont="1" applyProtection="1">
      <protection locked="0"/>
    </xf>
    <xf numFmtId="0" fontId="4" fillId="0" borderId="0" xfId="0" applyFont="1" applyAlignment="1" applyProtection="1">
      <alignment horizontal="center"/>
      <protection locked="0"/>
    </xf>
    <xf numFmtId="37" fontId="4" fillId="0" borderId="0" xfId="0" applyNumberFormat="1" applyFont="1" applyAlignment="1" applyProtection="1">
      <alignment horizontal="center"/>
      <protection locked="0"/>
    </xf>
    <xf numFmtId="37" fontId="0" fillId="0" borderId="0" xfId="0" applyNumberFormat="1" applyProtection="1">
      <protection locked="0"/>
    </xf>
    <xf numFmtId="37" fontId="4" fillId="0" borderId="0" xfId="0" applyNumberFormat="1" applyFont="1" applyBorder="1" applyAlignment="1">
      <alignment horizontal="center"/>
    </xf>
    <xf numFmtId="0" fontId="4" fillId="7" borderId="2" xfId="0" applyFont="1" applyFill="1" applyBorder="1" applyProtection="1">
      <protection locked="0"/>
    </xf>
    <xf numFmtId="0" fontId="0" fillId="0" borderId="2"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4" xfId="0" applyBorder="1" applyAlignment="1" applyProtection="1">
      <alignment horizontal="center"/>
      <protection locked="0"/>
    </xf>
    <xf numFmtId="9" fontId="0" fillId="0" borderId="36" xfId="0" applyNumberFormat="1" applyBorder="1" applyAlignment="1" applyProtection="1">
      <alignment horizontal="center"/>
      <protection locked="0"/>
    </xf>
    <xf numFmtId="37" fontId="0" fillId="0" borderId="43" xfId="0" applyNumberFormat="1" applyBorder="1" applyProtection="1">
      <protection locked="0"/>
    </xf>
    <xf numFmtId="37" fontId="0" fillId="3" borderId="6" xfId="0" applyNumberFormat="1" applyFill="1" applyBorder="1" applyProtection="1"/>
    <xf numFmtId="37" fontId="0" fillId="0" borderId="6" xfId="0" applyNumberFormat="1" applyFill="1" applyBorder="1" applyProtection="1"/>
    <xf numFmtId="9" fontId="0" fillId="0" borderId="26" xfId="0" applyNumberFormat="1" applyBorder="1" applyAlignment="1" applyProtection="1">
      <alignment horizontal="center"/>
      <protection locked="0"/>
    </xf>
    <xf numFmtId="37" fontId="0" fillId="0" borderId="27" xfId="0" applyNumberFormat="1" applyBorder="1" applyProtection="1">
      <protection locked="0"/>
    </xf>
    <xf numFmtId="0" fontId="1" fillId="0" borderId="2" xfId="6" applyBorder="1" applyAlignment="1" applyProtection="1">
      <alignment horizontal="center"/>
      <protection locked="0"/>
    </xf>
    <xf numFmtId="0" fontId="1" fillId="0" borderId="2" xfId="6" applyBorder="1" applyProtection="1">
      <protection locked="0"/>
    </xf>
    <xf numFmtId="37" fontId="1" fillId="0" borderId="43" xfId="6" applyNumberFormat="1" applyBorder="1" applyProtection="1">
      <protection locked="0"/>
    </xf>
    <xf numFmtId="0" fontId="1" fillId="0" borderId="5" xfId="6" applyBorder="1" applyProtection="1">
      <protection locked="0"/>
    </xf>
    <xf numFmtId="0" fontId="1" fillId="0" borderId="25" xfId="6" applyBorder="1" applyProtection="1">
      <protection locked="0"/>
    </xf>
    <xf numFmtId="0" fontId="1" fillId="0" borderId="45" xfId="6" applyBorder="1" applyAlignment="1" applyProtection="1">
      <alignment horizontal="center"/>
      <protection locked="0"/>
    </xf>
    <xf numFmtId="0" fontId="1" fillId="0" borderId="59" xfId="6" applyBorder="1" applyProtection="1">
      <protection locked="0"/>
    </xf>
    <xf numFmtId="0" fontId="1" fillId="0" borderId="60" xfId="6" applyBorder="1" applyProtection="1">
      <protection locked="0"/>
    </xf>
    <xf numFmtId="37" fontId="1" fillId="0" borderId="61" xfId="6" applyNumberFormat="1" applyBorder="1" applyProtection="1">
      <protection locked="0"/>
    </xf>
    <xf numFmtId="0" fontId="1" fillId="0" borderId="14" xfId="6" applyBorder="1" applyAlignment="1" applyProtection="1">
      <alignment horizontal="center"/>
      <protection locked="0"/>
    </xf>
    <xf numFmtId="37" fontId="1" fillId="0" borderId="30" xfId="6" applyNumberFormat="1" applyBorder="1" applyProtection="1">
      <protection locked="0"/>
    </xf>
    <xf numFmtId="37" fontId="1" fillId="0" borderId="37" xfId="6" applyNumberFormat="1" applyBorder="1" applyProtection="1">
      <protection locked="0"/>
    </xf>
    <xf numFmtId="37" fontId="1" fillId="0" borderId="47" xfId="6" applyNumberFormat="1" applyBorder="1" applyProtection="1">
      <protection locked="0"/>
    </xf>
    <xf numFmtId="0" fontId="1" fillId="7" borderId="0" xfId="6" applyFill="1" applyBorder="1" applyAlignment="1" applyProtection="1">
      <alignment horizontal="center"/>
      <protection locked="0"/>
    </xf>
    <xf numFmtId="0" fontId="1" fillId="7" borderId="62" xfId="7" applyFill="1" applyBorder="1" applyAlignment="1" applyProtection="1">
      <alignment horizontal="center"/>
      <protection locked="0"/>
    </xf>
    <xf numFmtId="0" fontId="13" fillId="0" borderId="0" xfId="8" applyNumberFormat="1" applyFont="1" applyFill="1" applyBorder="1" applyAlignment="1" applyProtection="1">
      <alignment horizontal="center"/>
      <protection locked="0"/>
    </xf>
    <xf numFmtId="0" fontId="0" fillId="0" borderId="0" xfId="0" applyAlignment="1" applyProtection="1">
      <protection locked="0"/>
    </xf>
    <xf numFmtId="0" fontId="0" fillId="0" borderId="0" xfId="0" applyAlignment="1">
      <alignment horizontal="right"/>
    </xf>
    <xf numFmtId="0" fontId="1" fillId="0" borderId="43" xfId="7" applyFont="1" applyBorder="1" applyAlignment="1" applyProtection="1">
      <alignment horizontal="center"/>
      <protection locked="0"/>
    </xf>
    <xf numFmtId="0" fontId="0" fillId="0" borderId="9" xfId="0" applyBorder="1"/>
    <xf numFmtId="0" fontId="0" fillId="0" borderId="10" xfId="0" applyBorder="1"/>
    <xf numFmtId="0" fontId="4" fillId="0" borderId="10" xfId="0" applyFont="1" applyBorder="1"/>
    <xf numFmtId="0" fontId="0" fillId="0" borderId="11" xfId="0" applyBorder="1"/>
    <xf numFmtId="0" fontId="0" fillId="0" borderId="12" xfId="0" applyBorder="1"/>
    <xf numFmtId="0" fontId="0" fillId="0" borderId="13" xfId="0" applyBorder="1"/>
    <xf numFmtId="0" fontId="41" fillId="0" borderId="12" xfId="0" applyFont="1" applyBorder="1" applyAlignment="1">
      <alignment horizontal="right"/>
    </xf>
    <xf numFmtId="0" fontId="0" fillId="6" borderId="37" xfId="0" applyFill="1" applyBorder="1"/>
    <xf numFmtId="0" fontId="41" fillId="0" borderId="0" xfId="0" applyFont="1" applyBorder="1" applyAlignment="1">
      <alignment horizontal="right"/>
    </xf>
    <xf numFmtId="0" fontId="36" fillId="6" borderId="26" xfId="0" applyFont="1" applyFill="1" applyBorder="1"/>
    <xf numFmtId="0" fontId="0" fillId="6" borderId="4" xfId="0" applyFill="1" applyBorder="1"/>
    <xf numFmtId="0" fontId="0" fillId="6" borderId="27" xfId="0" applyFill="1" applyBorder="1"/>
    <xf numFmtId="0" fontId="2" fillId="6" borderId="28" xfId="0" applyFont="1" applyFill="1" applyBorder="1"/>
    <xf numFmtId="0" fontId="2" fillId="6" borderId="29" xfId="0" applyFont="1" applyFill="1" applyBorder="1" applyAlignment="1">
      <alignment horizontal="center"/>
    </xf>
    <xf numFmtId="0" fontId="2" fillId="6" borderId="33" xfId="0" applyFont="1" applyFill="1" applyBorder="1" applyAlignment="1">
      <alignment horizontal="center"/>
    </xf>
    <xf numFmtId="0" fontId="5" fillId="6" borderId="13" xfId="0" applyFont="1" applyFill="1" applyBorder="1" applyAlignment="1">
      <alignment horizontal="center"/>
    </xf>
    <xf numFmtId="0" fontId="2" fillId="6" borderId="21" xfId="0" applyFont="1" applyFill="1" applyBorder="1"/>
    <xf numFmtId="0" fontId="2" fillId="6" borderId="22" xfId="0" applyFont="1" applyFill="1" applyBorder="1" applyAlignment="1">
      <alignment horizontal="center"/>
    </xf>
    <xf numFmtId="0" fontId="2" fillId="6" borderId="23" xfId="0" applyFont="1" applyFill="1" applyBorder="1" applyAlignment="1">
      <alignment horizontal="center"/>
    </xf>
    <xf numFmtId="0" fontId="0" fillId="0" borderId="5" xfId="0" applyBorder="1"/>
    <xf numFmtId="0" fontId="1" fillId="3" borderId="0" xfId="4" applyFill="1"/>
    <xf numFmtId="5" fontId="1" fillId="7" borderId="2" xfId="4" applyNumberFormat="1" applyFill="1" applyBorder="1" applyProtection="1">
      <protection locked="0"/>
    </xf>
    <xf numFmtId="164" fontId="1" fillId="7" borderId="2" xfId="4" applyNumberFormat="1" applyFill="1" applyBorder="1" applyProtection="1">
      <protection locked="0"/>
    </xf>
    <xf numFmtId="172" fontId="1" fillId="7" borderId="2" xfId="9" applyNumberFormat="1" applyFill="1" applyBorder="1" applyProtection="1">
      <protection locked="0"/>
    </xf>
    <xf numFmtId="171" fontId="1" fillId="7" borderId="2" xfId="4" applyNumberFormat="1" applyFill="1" applyBorder="1" applyProtection="1">
      <protection locked="0"/>
    </xf>
    <xf numFmtId="0" fontId="1" fillId="7" borderId="4" xfId="4" applyFill="1" applyBorder="1" applyAlignment="1" applyProtection="1">
      <alignment horizontal="center"/>
      <protection locked="0"/>
    </xf>
    <xf numFmtId="1" fontId="4" fillId="7" borderId="24" xfId="1" applyNumberFormat="1" applyFont="1" applyFill="1" applyBorder="1" applyAlignment="1" applyProtection="1">
      <protection locked="0"/>
    </xf>
    <xf numFmtId="38" fontId="1" fillId="0" borderId="55" xfId="2" applyNumberFormat="1" applyBorder="1" applyAlignment="1"/>
    <xf numFmtId="38" fontId="1" fillId="0" borderId="2" xfId="2" applyNumberFormat="1" applyBorder="1" applyAlignment="1"/>
    <xf numFmtId="38" fontId="1" fillId="0" borderId="0" xfId="2" applyNumberFormat="1" applyBorder="1" applyAlignment="1"/>
    <xf numFmtId="38" fontId="1" fillId="0" borderId="0" xfId="2" applyNumberFormat="1" applyBorder="1" applyAlignment="1">
      <alignment horizontal="center"/>
    </xf>
    <xf numFmtId="38" fontId="1" fillId="0" borderId="13" xfId="2" applyNumberFormat="1" applyBorder="1" applyAlignment="1">
      <alignment horizontal="center"/>
    </xf>
    <xf numFmtId="38" fontId="1" fillId="0" borderId="36" xfId="2" applyNumberFormat="1" applyBorder="1" applyAlignment="1"/>
    <xf numFmtId="38" fontId="1" fillId="0" borderId="45" xfId="2" applyNumberFormat="1" applyBorder="1" applyAlignment="1"/>
    <xf numFmtId="0" fontId="2" fillId="0" borderId="37" xfId="0" applyFont="1" applyFill="1" applyBorder="1" applyProtection="1">
      <protection locked="0"/>
    </xf>
    <xf numFmtId="0" fontId="2" fillId="0" borderId="24" xfId="0" applyFont="1" applyFill="1" applyBorder="1" applyProtection="1">
      <protection locked="0"/>
    </xf>
    <xf numFmtId="0" fontId="1" fillId="0" borderId="46" xfId="7" applyFont="1" applyBorder="1" applyAlignment="1" applyProtection="1">
      <alignment horizontal="center"/>
      <protection locked="0"/>
    </xf>
    <xf numFmtId="0" fontId="0" fillId="6" borderId="24" xfId="0" applyFill="1" applyBorder="1" applyAlignment="1">
      <alignment horizontal="center"/>
    </xf>
    <xf numFmtId="0" fontId="33" fillId="0" borderId="37" xfId="0" applyFont="1" applyBorder="1" applyAlignment="1" applyProtection="1">
      <alignment horizontal="center"/>
      <protection locked="0"/>
    </xf>
    <xf numFmtId="0" fontId="0" fillId="0" borderId="29" xfId="0" applyBorder="1"/>
    <xf numFmtId="0" fontId="3" fillId="0" borderId="0" xfId="0" applyFont="1" applyFill="1" applyProtection="1"/>
    <xf numFmtId="38" fontId="0" fillId="0" borderId="0" xfId="0" applyNumberFormat="1" applyFill="1" applyProtection="1"/>
    <xf numFmtId="0" fontId="0" fillId="0" borderId="0" xfId="0" applyFill="1" applyProtection="1">
      <protection locked="0"/>
    </xf>
    <xf numFmtId="0" fontId="4" fillId="0" borderId="37" xfId="0" applyFont="1" applyFill="1" applyBorder="1" applyAlignment="1" applyProtection="1"/>
    <xf numFmtId="0" fontId="12" fillId="0" borderId="4" xfId="0" applyFont="1" applyFill="1" applyBorder="1" applyAlignment="1" applyProtection="1">
      <protection locked="0"/>
    </xf>
    <xf numFmtId="0" fontId="3" fillId="0" borderId="24" xfId="0" applyFont="1" applyFill="1" applyBorder="1" applyAlignment="1" applyProtection="1">
      <alignment horizontal="center"/>
    </xf>
    <xf numFmtId="0" fontId="4" fillId="0" borderId="0" xfId="0" applyFont="1" applyFill="1" applyAlignment="1" applyProtection="1">
      <alignment horizontal="center" vertical="center" wrapText="1"/>
    </xf>
    <xf numFmtId="0" fontId="4" fillId="0" borderId="0" xfId="0" applyFont="1" applyFill="1" applyBorder="1" applyProtection="1"/>
    <xf numFmtId="0" fontId="3" fillId="0" borderId="14" xfId="0" applyFont="1" applyFill="1" applyBorder="1" applyAlignment="1" applyProtection="1"/>
    <xf numFmtId="0" fontId="3" fillId="0" borderId="25" xfId="0" applyFont="1" applyFill="1" applyBorder="1" applyAlignment="1" applyProtection="1">
      <alignment horizontal="center"/>
    </xf>
    <xf numFmtId="0" fontId="4" fillId="0" borderId="0" xfId="0" applyFont="1" applyFill="1" applyAlignment="1" applyProtection="1">
      <alignment horizontal="center"/>
    </xf>
    <xf numFmtId="165" fontId="0" fillId="0" borderId="3" xfId="0" applyNumberFormat="1" applyFill="1" applyBorder="1" applyProtection="1">
      <protection locked="0"/>
    </xf>
    <xf numFmtId="165" fontId="4" fillId="0" borderId="0" xfId="0" applyNumberFormat="1" applyFont="1" applyFill="1" applyAlignment="1" applyProtection="1">
      <alignment horizontal="center"/>
    </xf>
    <xf numFmtId="165" fontId="3" fillId="0" borderId="0" xfId="0" applyNumberFormat="1" applyFont="1" applyFill="1" applyProtection="1"/>
    <xf numFmtId="41" fontId="4" fillId="0" borderId="14" xfId="0" applyNumberFormat="1" applyFont="1" applyFill="1" applyBorder="1" applyAlignment="1" applyProtection="1">
      <alignment horizontal="center"/>
    </xf>
    <xf numFmtId="41" fontId="4" fillId="0" borderId="15" xfId="0" applyNumberFormat="1" applyFont="1" applyFill="1" applyBorder="1" applyAlignment="1" applyProtection="1">
      <alignment horizontal="center"/>
    </xf>
    <xf numFmtId="41" fontId="4" fillId="0" borderId="0" xfId="0" applyNumberFormat="1" applyFont="1" applyFill="1" applyAlignment="1" applyProtection="1">
      <alignment horizontal="center"/>
    </xf>
    <xf numFmtId="41" fontId="0" fillId="0" borderId="15" xfId="0" applyNumberFormat="1" applyFill="1" applyBorder="1" applyProtection="1"/>
    <xf numFmtId="41" fontId="0" fillId="0" borderId="63" xfId="0" applyNumberFormat="1" applyFill="1" applyBorder="1" applyProtection="1"/>
    <xf numFmtId="0" fontId="3" fillId="0" borderId="0" xfId="0" applyFont="1" applyFill="1" applyAlignment="1" applyProtection="1">
      <alignment horizontal="right"/>
    </xf>
    <xf numFmtId="0" fontId="3" fillId="0" borderId="0" xfId="0" applyFont="1" applyFill="1" applyBorder="1" applyAlignment="1" applyProtection="1">
      <alignment horizontal="left"/>
    </xf>
    <xf numFmtId="0" fontId="6" fillId="0" borderId="37" xfId="0" applyFont="1" applyFill="1" applyBorder="1" applyProtection="1"/>
    <xf numFmtId="38" fontId="10" fillId="0" borderId="2" xfId="1" applyNumberFormat="1" applyFont="1" applyFill="1" applyBorder="1" applyAlignment="1" applyProtection="1">
      <alignment horizontal="right"/>
      <protection locked="0"/>
    </xf>
    <xf numFmtId="167" fontId="10" fillId="0" borderId="64" xfId="0" applyNumberFormat="1" applyFont="1" applyFill="1" applyBorder="1" applyAlignment="1" applyProtection="1">
      <alignment horizontal="right"/>
      <protection locked="0"/>
    </xf>
    <xf numFmtId="0" fontId="0" fillId="0" borderId="4" xfId="0" applyFill="1" applyBorder="1" applyProtection="1"/>
    <xf numFmtId="167" fontId="0" fillId="0" borderId="64" xfId="0" applyNumberFormat="1" applyFill="1" applyBorder="1" applyAlignment="1" applyProtection="1">
      <alignment horizontal="right"/>
      <protection locked="0"/>
    </xf>
    <xf numFmtId="38" fontId="3" fillId="0" borderId="0" xfId="0" applyNumberFormat="1" applyFont="1" applyFill="1" applyProtection="1"/>
    <xf numFmtId="0" fontId="6" fillId="0" borderId="5" xfId="0" applyFont="1" applyFill="1" applyBorder="1" applyProtection="1"/>
    <xf numFmtId="0" fontId="2" fillId="0" borderId="0" xfId="0" applyFont="1" applyFill="1" applyBorder="1" applyProtection="1"/>
    <xf numFmtId="0" fontId="2" fillId="0" borderId="0" xfId="0" applyFont="1" applyFill="1" applyBorder="1" applyProtection="1">
      <protection locked="0"/>
    </xf>
    <xf numFmtId="0" fontId="2" fillId="0" borderId="25" xfId="0" applyFont="1" applyFill="1" applyBorder="1" applyProtection="1">
      <protection locked="0"/>
    </xf>
    <xf numFmtId="38" fontId="10" fillId="0" borderId="14" xfId="1" applyNumberFormat="1" applyFont="1" applyFill="1" applyBorder="1" applyAlignment="1" applyProtection="1">
      <alignment horizontal="right"/>
    </xf>
    <xf numFmtId="167" fontId="10" fillId="0" borderId="15" xfId="0" applyNumberFormat="1" applyFont="1" applyFill="1" applyBorder="1" applyAlignment="1" applyProtection="1">
      <alignment horizontal="right"/>
    </xf>
    <xf numFmtId="0" fontId="6" fillId="0" borderId="49" xfId="0" applyFont="1" applyFill="1" applyBorder="1" applyProtection="1"/>
    <xf numFmtId="0" fontId="0" fillId="0" borderId="5" xfId="0" applyFill="1" applyBorder="1" applyProtection="1"/>
    <xf numFmtId="0" fontId="2" fillId="0" borderId="31" xfId="0" applyFont="1" applyFill="1" applyBorder="1" applyProtection="1">
      <protection locked="0"/>
    </xf>
    <xf numFmtId="0" fontId="2" fillId="0" borderId="57" xfId="0" applyFont="1" applyFill="1" applyBorder="1" applyProtection="1">
      <protection locked="0"/>
    </xf>
    <xf numFmtId="38" fontId="10" fillId="0" borderId="3" xfId="1" applyNumberFormat="1" applyFont="1" applyFill="1" applyBorder="1" applyAlignment="1" applyProtection="1">
      <alignment horizontal="right"/>
    </xf>
    <xf numFmtId="0" fontId="6" fillId="0" borderId="4" xfId="0" applyFont="1" applyFill="1" applyBorder="1" applyProtection="1"/>
    <xf numFmtId="0" fontId="2" fillId="0" borderId="4" xfId="0" applyFont="1" applyFill="1" applyBorder="1" applyProtection="1">
      <protection locked="0"/>
    </xf>
    <xf numFmtId="0" fontId="2" fillId="0" borderId="24" xfId="0" applyFont="1" applyFill="1" applyBorder="1" applyAlignment="1" applyProtection="1">
      <alignment horizontal="right"/>
      <protection locked="0"/>
    </xf>
    <xf numFmtId="0" fontId="3" fillId="0" borderId="49" xfId="0" applyFont="1" applyFill="1" applyBorder="1" applyAlignment="1" applyProtection="1">
      <alignment horizontal="right"/>
    </xf>
    <xf numFmtId="164" fontId="0" fillId="0" borderId="0" xfId="0" applyNumberFormat="1" applyFill="1" applyBorder="1" applyAlignment="1" applyProtection="1">
      <alignment horizontal="center"/>
    </xf>
    <xf numFmtId="0" fontId="6" fillId="0" borderId="22" xfId="0" applyFont="1" applyFill="1" applyBorder="1" applyProtection="1"/>
    <xf numFmtId="0" fontId="2" fillId="0" borderId="22" xfId="0" applyFont="1" applyFill="1" applyBorder="1" applyProtection="1">
      <protection locked="0"/>
    </xf>
    <xf numFmtId="167" fontId="10" fillId="0" borderId="64" xfId="0" applyNumberFormat="1" applyFont="1" applyFill="1" applyBorder="1" applyAlignment="1" applyProtection="1">
      <alignment horizontal="right"/>
    </xf>
    <xf numFmtId="0" fontId="6" fillId="0" borderId="31" xfId="0" applyFont="1" applyFill="1" applyBorder="1" applyAlignment="1" applyProtection="1">
      <alignment horizontal="left"/>
    </xf>
    <xf numFmtId="0" fontId="6" fillId="0" borderId="22" xfId="0" applyFont="1" applyFill="1" applyBorder="1" applyAlignment="1" applyProtection="1">
      <alignment horizontal="left"/>
    </xf>
    <xf numFmtId="0" fontId="6" fillId="0" borderId="22" xfId="0" applyFont="1" applyFill="1" applyBorder="1" applyAlignment="1" applyProtection="1">
      <alignment horizontal="left"/>
      <protection locked="0"/>
    </xf>
    <xf numFmtId="0" fontId="6" fillId="0" borderId="57" xfId="0" applyFont="1" applyFill="1" applyBorder="1" applyAlignment="1" applyProtection="1">
      <alignment horizontal="left"/>
      <protection locked="0"/>
    </xf>
    <xf numFmtId="38" fontId="10" fillId="0" borderId="3" xfId="1" applyNumberFormat="1" applyFont="1" applyFill="1" applyBorder="1" applyAlignment="1" applyProtection="1">
      <alignment horizontal="right"/>
      <protection locked="0"/>
    </xf>
    <xf numFmtId="38" fontId="10" fillId="0" borderId="14" xfId="1" applyNumberFormat="1" applyFont="1" applyFill="1" applyBorder="1" applyAlignment="1" applyProtection="1">
      <alignment horizontal="right"/>
      <protection locked="0"/>
    </xf>
    <xf numFmtId="3" fontId="2" fillId="0" borderId="14" xfId="0" applyNumberFormat="1" applyFont="1" applyFill="1" applyBorder="1" applyProtection="1">
      <protection locked="0"/>
    </xf>
    <xf numFmtId="0" fontId="2" fillId="0" borderId="2" xfId="0" quotePrefix="1" applyFont="1" applyFill="1" applyBorder="1" applyProtection="1">
      <protection locked="0"/>
    </xf>
    <xf numFmtId="164" fontId="4" fillId="0" borderId="0" xfId="0" applyNumberFormat="1" applyFont="1" applyFill="1" applyBorder="1" applyAlignment="1" applyProtection="1">
      <alignment horizontal="center"/>
    </xf>
    <xf numFmtId="3" fontId="2" fillId="0" borderId="1" xfId="0" applyNumberFormat="1" applyFont="1" applyFill="1" applyBorder="1" applyProtection="1">
      <protection locked="0"/>
    </xf>
    <xf numFmtId="10" fontId="4" fillId="0" borderId="0" xfId="0" applyNumberFormat="1" applyFont="1" applyFill="1" applyBorder="1" applyAlignment="1" applyProtection="1">
      <alignment horizontal="right"/>
    </xf>
    <xf numFmtId="0" fontId="6" fillId="0" borderId="5" xfId="0" applyFont="1" applyFill="1" applyBorder="1" applyAlignment="1" applyProtection="1">
      <alignment vertical="center"/>
    </xf>
    <xf numFmtId="0" fontId="0" fillId="0" borderId="29" xfId="0" applyFill="1" applyBorder="1" applyAlignment="1" applyProtection="1">
      <alignment vertical="center"/>
    </xf>
    <xf numFmtId="0" fontId="0" fillId="0" borderId="25" xfId="0" applyFill="1" applyBorder="1" applyAlignment="1" applyProtection="1">
      <alignment vertical="center"/>
    </xf>
    <xf numFmtId="167" fontId="0" fillId="0" borderId="64" xfId="0" applyNumberFormat="1" applyFill="1" applyBorder="1" applyAlignment="1" applyProtection="1">
      <alignment horizontal="right"/>
    </xf>
    <xf numFmtId="0" fontId="3" fillId="0" borderId="57" xfId="0" applyFont="1" applyFill="1" applyBorder="1" applyAlignment="1" applyProtection="1">
      <alignment horizontal="center" vertical="center"/>
    </xf>
    <xf numFmtId="3" fontId="2" fillId="0" borderId="3" xfId="0" applyNumberFormat="1" applyFont="1" applyFill="1" applyBorder="1" applyProtection="1">
      <protection locked="0"/>
    </xf>
    <xf numFmtId="2" fontId="4" fillId="0" borderId="0" xfId="0" applyNumberFormat="1" applyFont="1" applyFill="1" applyBorder="1" applyAlignment="1" applyProtection="1">
      <alignment horizontal="right"/>
    </xf>
    <xf numFmtId="38" fontId="4" fillId="0" borderId="0" xfId="0" applyNumberFormat="1" applyFont="1" applyFill="1" applyProtection="1"/>
    <xf numFmtId="0" fontId="6" fillId="0" borderId="37" xfId="0" applyFont="1" applyFill="1" applyBorder="1" applyProtection="1">
      <protection locked="0"/>
    </xf>
    <xf numFmtId="0" fontId="2" fillId="0" borderId="0" xfId="0" applyFont="1" applyFill="1" applyBorder="1" applyAlignment="1" applyProtection="1">
      <alignment horizontal="center"/>
    </xf>
    <xf numFmtId="0" fontId="3" fillId="0" borderId="37" xfId="0" applyFont="1" applyFill="1" applyBorder="1" applyAlignment="1" applyProtection="1"/>
    <xf numFmtId="0" fontId="0" fillId="0" borderId="22" xfId="0" applyFill="1" applyBorder="1" applyProtection="1"/>
    <xf numFmtId="0" fontId="0" fillId="0" borderId="24" xfId="0" applyFill="1" applyBorder="1" applyProtection="1"/>
    <xf numFmtId="38" fontId="10" fillId="0" borderId="2" xfId="1" applyNumberFormat="1" applyFont="1" applyFill="1" applyBorder="1" applyAlignment="1" applyProtection="1">
      <alignment horizontal="right"/>
    </xf>
    <xf numFmtId="0" fontId="2" fillId="0" borderId="0" xfId="0" applyFont="1" applyFill="1" applyProtection="1"/>
    <xf numFmtId="0" fontId="3" fillId="0" borderId="37" xfId="0" applyFont="1" applyFill="1" applyBorder="1" applyProtection="1">
      <protection locked="0"/>
    </xf>
    <xf numFmtId="0" fontId="3" fillId="0" borderId="4" xfId="0" applyFont="1" applyFill="1" applyBorder="1" applyProtection="1">
      <protection locked="0"/>
    </xf>
    <xf numFmtId="0" fontId="3" fillId="0" borderId="4" xfId="0" applyFont="1" applyFill="1" applyBorder="1" applyProtection="1"/>
    <xf numFmtId="0" fontId="2" fillId="0" borderId="0" xfId="0" quotePrefix="1" applyFont="1" applyFill="1" applyProtection="1"/>
    <xf numFmtId="38" fontId="4" fillId="0" borderId="37" xfId="1" applyNumberFormat="1" applyFont="1" applyFill="1" applyBorder="1" applyAlignment="1" applyProtection="1">
      <alignment horizontal="right"/>
    </xf>
    <xf numFmtId="38" fontId="4" fillId="0" borderId="65" xfId="0" applyNumberFormat="1" applyFont="1" applyFill="1" applyBorder="1" applyAlignment="1" applyProtection="1">
      <alignment horizontal="right"/>
    </xf>
    <xf numFmtId="0" fontId="8" fillId="0" borderId="29" xfId="0" applyFont="1" applyFill="1" applyBorder="1" applyProtection="1"/>
    <xf numFmtId="0" fontId="0" fillId="0" borderId="29" xfId="0" applyFill="1" applyBorder="1" applyProtection="1"/>
    <xf numFmtId="38" fontId="4" fillId="0" borderId="2" xfId="1" applyNumberFormat="1" applyFont="1" applyFill="1" applyBorder="1" applyAlignment="1" applyProtection="1">
      <alignment horizontal="right"/>
    </xf>
    <xf numFmtId="38" fontId="10" fillId="0" borderId="14" xfId="0" applyNumberFormat="1" applyFont="1" applyFill="1" applyBorder="1" applyAlignment="1" applyProtection="1">
      <alignment horizontal="right"/>
    </xf>
    <xf numFmtId="0" fontId="8" fillId="0" borderId="37" xfId="0" applyFont="1" applyFill="1" applyBorder="1" applyProtection="1"/>
    <xf numFmtId="38" fontId="0" fillId="0" borderId="14" xfId="0" applyNumberFormat="1" applyFill="1" applyBorder="1" applyAlignment="1" applyProtection="1">
      <alignment horizontal="right"/>
    </xf>
    <xf numFmtId="0" fontId="4" fillId="0" borderId="0" xfId="0" applyFont="1" applyFill="1" applyBorder="1" applyAlignment="1" applyProtection="1">
      <alignment horizontal="right"/>
    </xf>
    <xf numFmtId="0" fontId="3" fillId="0" borderId="14" xfId="0" applyFont="1" applyFill="1" applyBorder="1" applyAlignment="1" applyProtection="1">
      <alignment horizontal="center"/>
    </xf>
    <xf numFmtId="0" fontId="3" fillId="0" borderId="14" xfId="0" applyFont="1" applyFill="1" applyBorder="1" applyAlignment="1" applyProtection="1">
      <alignment horizontal="center" vertical="center"/>
    </xf>
    <xf numFmtId="38" fontId="10" fillId="0" borderId="14" xfId="1" applyNumberFormat="1" applyFont="1" applyFill="1" applyBorder="1" applyAlignment="1" applyProtection="1">
      <alignment horizontal="right" vertical="center"/>
    </xf>
    <xf numFmtId="0" fontId="3" fillId="0" borderId="3"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38" fontId="10" fillId="0" borderId="3" xfId="1" applyNumberFormat="1" applyFont="1" applyFill="1" applyBorder="1" applyAlignment="1" applyProtection="1">
      <alignment horizontal="right" vertical="center"/>
    </xf>
    <xf numFmtId="167" fontId="10" fillId="0" borderId="66" xfId="0" applyNumberFormat="1" applyFont="1" applyFill="1" applyBorder="1" applyAlignment="1" applyProtection="1">
      <alignment horizontal="right"/>
      <protection locked="0"/>
    </xf>
    <xf numFmtId="176" fontId="2" fillId="0" borderId="2" xfId="0" applyNumberFormat="1" applyFont="1" applyFill="1" applyBorder="1" applyProtection="1">
      <protection locked="0"/>
    </xf>
    <xf numFmtId="0" fontId="3" fillId="0" borderId="2" xfId="0" applyNumberFormat="1" applyFont="1" applyFill="1" applyBorder="1" applyProtection="1">
      <protection locked="0"/>
    </xf>
    <xf numFmtId="3" fontId="2" fillId="0" borderId="37" xfId="0" applyNumberFormat="1" applyFont="1" applyFill="1" applyBorder="1" applyProtection="1">
      <protection locked="0"/>
    </xf>
    <xf numFmtId="167" fontId="0" fillId="0" borderId="66" xfId="0" applyNumberFormat="1" applyFill="1" applyBorder="1" applyAlignment="1" applyProtection="1">
      <alignment horizontal="right"/>
      <protection locked="0"/>
    </xf>
    <xf numFmtId="3" fontId="0" fillId="0" borderId="0" xfId="0" applyNumberFormat="1" applyFill="1" applyBorder="1" applyProtection="1"/>
    <xf numFmtId="0" fontId="6" fillId="0" borderId="29" xfId="0" applyFont="1" applyFill="1" applyBorder="1" applyProtection="1"/>
    <xf numFmtId="38" fontId="10" fillId="0" borderId="15" xfId="1" applyNumberFormat="1" applyFont="1" applyFill="1" applyBorder="1" applyAlignment="1" applyProtection="1">
      <alignment horizontal="right"/>
      <protection locked="0"/>
    </xf>
    <xf numFmtId="0" fontId="3" fillId="0" borderId="37" xfId="0" applyFont="1" applyFill="1" applyBorder="1" applyProtection="1"/>
    <xf numFmtId="176" fontId="2" fillId="0" borderId="4" xfId="0" applyNumberFormat="1" applyFont="1" applyFill="1" applyBorder="1" applyProtection="1">
      <protection locked="0"/>
    </xf>
    <xf numFmtId="0" fontId="2" fillId="0" borderId="24" xfId="0" applyNumberFormat="1" applyFont="1" applyFill="1" applyBorder="1" applyProtection="1">
      <protection locked="0"/>
    </xf>
    <xf numFmtId="176" fontId="3" fillId="0" borderId="4" xfId="0" applyNumberFormat="1" applyFont="1" applyFill="1" applyBorder="1" applyProtection="1">
      <protection locked="0"/>
    </xf>
    <xf numFmtId="3" fontId="2" fillId="0" borderId="0" xfId="0" applyNumberFormat="1" applyFont="1" applyFill="1" applyBorder="1" applyAlignment="1" applyProtection="1">
      <alignment horizontal="right"/>
    </xf>
    <xf numFmtId="0" fontId="2" fillId="0" borderId="29" xfId="0" applyFont="1" applyFill="1" applyBorder="1" applyProtection="1"/>
    <xf numFmtId="38" fontId="16" fillId="0" borderId="2" xfId="1" applyNumberFormat="1" applyFont="1" applyFill="1" applyBorder="1" applyAlignment="1" applyProtection="1">
      <alignment horizontal="right"/>
    </xf>
    <xf numFmtId="167" fontId="16" fillId="0" borderId="64" xfId="0" applyNumberFormat="1" applyFont="1" applyFill="1" applyBorder="1" applyAlignment="1" applyProtection="1">
      <alignment horizontal="right"/>
      <protection locked="0"/>
    </xf>
    <xf numFmtId="0" fontId="0" fillId="0" borderId="4" xfId="0" applyNumberFormat="1" applyFill="1" applyBorder="1" applyProtection="1"/>
    <xf numFmtId="3" fontId="4" fillId="0" borderId="0" xfId="0" applyNumberFormat="1" applyFont="1" applyFill="1" applyBorder="1" applyProtection="1"/>
    <xf numFmtId="38" fontId="10" fillId="0" borderId="0" xfId="0" applyNumberFormat="1" applyFont="1" applyFill="1" applyAlignment="1" applyProtection="1">
      <alignment horizontal="right"/>
    </xf>
    <xf numFmtId="0" fontId="0" fillId="0" borderId="4" xfId="0" applyFill="1" applyBorder="1" applyProtection="1">
      <protection locked="0"/>
    </xf>
    <xf numFmtId="167" fontId="0" fillId="0" borderId="0" xfId="0" applyNumberFormat="1" applyFill="1" applyProtection="1"/>
    <xf numFmtId="0" fontId="3" fillId="0" borderId="4" xfId="0" applyNumberFormat="1" applyFont="1" applyFill="1" applyBorder="1" applyProtection="1">
      <protection locked="0"/>
    </xf>
    <xf numFmtId="0" fontId="7" fillId="0" borderId="4" xfId="0" applyFont="1" applyFill="1" applyBorder="1" applyProtection="1">
      <protection locked="0"/>
    </xf>
    <xf numFmtId="38" fontId="11" fillId="0" borderId="2" xfId="1" applyNumberFormat="1" applyFont="1" applyFill="1" applyBorder="1" applyAlignment="1" applyProtection="1">
      <alignment horizontal="right"/>
    </xf>
    <xf numFmtId="38" fontId="11" fillId="0" borderId="3" xfId="0" applyNumberFormat="1" applyFont="1" applyFill="1" applyBorder="1" applyAlignment="1" applyProtection="1">
      <alignment horizontal="right"/>
    </xf>
    <xf numFmtId="38" fontId="11" fillId="0" borderId="2" xfId="0" applyNumberFormat="1" applyFont="1" applyFill="1" applyBorder="1" applyAlignment="1" applyProtection="1">
      <alignment horizontal="right"/>
    </xf>
    <xf numFmtId="38" fontId="4" fillId="0" borderId="0" xfId="0" applyNumberFormat="1" applyFont="1" applyFill="1" applyBorder="1" applyProtection="1"/>
    <xf numFmtId="0" fontId="7" fillId="0" borderId="29" xfId="0" applyFont="1" applyFill="1" applyBorder="1" applyAlignment="1" applyProtection="1">
      <alignment horizontal="center" vertical="center" wrapText="1"/>
    </xf>
    <xf numFmtId="164" fontId="7" fillId="0" borderId="25" xfId="1"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164" fontId="7" fillId="0" borderId="56" xfId="1" applyNumberFormat="1" applyFont="1" applyFill="1" applyBorder="1" applyAlignment="1" applyProtection="1">
      <alignment horizontal="center" vertical="center"/>
    </xf>
    <xf numFmtId="0" fontId="3" fillId="0" borderId="31" xfId="0" applyFont="1" applyFill="1" applyBorder="1" applyProtection="1"/>
    <xf numFmtId="0" fontId="3" fillId="0" borderId="22" xfId="0" applyFont="1" applyFill="1" applyBorder="1" applyProtection="1">
      <protection locked="0"/>
    </xf>
    <xf numFmtId="42" fontId="3" fillId="0" borderId="22" xfId="0" applyNumberFormat="1" applyFont="1" applyFill="1" applyBorder="1" applyProtection="1">
      <protection locked="0"/>
    </xf>
    <xf numFmtId="42" fontId="3" fillId="0" borderId="57" xfId="0" applyNumberFormat="1" applyFont="1" applyFill="1" applyBorder="1" applyProtection="1">
      <protection locked="0"/>
    </xf>
    <xf numFmtId="0" fontId="7" fillId="0" borderId="0" xfId="0" applyFont="1" applyFill="1" applyProtection="1"/>
    <xf numFmtId="0" fontId="4" fillId="0" borderId="49" xfId="0" applyFont="1" applyFill="1" applyBorder="1" applyAlignment="1" applyProtection="1">
      <alignment vertical="center"/>
    </xf>
    <xf numFmtId="0" fontId="8" fillId="0" borderId="0" xfId="0" applyFont="1" applyFill="1" applyBorder="1" applyProtection="1"/>
    <xf numFmtId="0" fontId="8" fillId="0" borderId="0" xfId="0" applyFont="1" applyFill="1" applyProtection="1"/>
    <xf numFmtId="0" fontId="7" fillId="0" borderId="56" xfId="0" applyFont="1" applyFill="1" applyBorder="1" applyProtection="1"/>
    <xf numFmtId="0" fontId="7" fillId="0" borderId="49" xfId="0" applyFont="1" applyFill="1" applyBorder="1" applyProtection="1"/>
    <xf numFmtId="0" fontId="7" fillId="0" borderId="0" xfId="0" applyFont="1" applyFill="1" applyBorder="1" applyProtection="1"/>
    <xf numFmtId="0" fontId="0" fillId="0" borderId="56" xfId="0" applyFill="1" applyBorder="1" applyProtection="1"/>
    <xf numFmtId="0" fontId="0" fillId="0" borderId="49" xfId="0" applyFill="1" applyBorder="1" applyProtection="1"/>
    <xf numFmtId="0" fontId="3" fillId="0" borderId="49" xfId="0" applyFont="1" applyFill="1" applyBorder="1" applyAlignment="1" applyProtection="1">
      <alignment vertical="top"/>
    </xf>
    <xf numFmtId="0" fontId="0" fillId="0" borderId="0" xfId="0" applyFill="1" applyAlignment="1" applyProtection="1">
      <alignment vertical="top"/>
    </xf>
    <xf numFmtId="0" fontId="3" fillId="0" borderId="0" xfId="0" applyFont="1" applyFill="1" applyAlignment="1" applyProtection="1">
      <alignment vertical="top"/>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xf>
    <xf numFmtId="0" fontId="3" fillId="0" borderId="37" xfId="0" applyFont="1" applyFill="1" applyBorder="1" applyAlignment="1" applyProtection="1">
      <alignment horizontal="center"/>
    </xf>
    <xf numFmtId="0" fontId="15" fillId="0" borderId="3" xfId="0" applyFont="1" applyFill="1" applyBorder="1" applyProtection="1">
      <protection locked="0"/>
    </xf>
    <xf numFmtId="49" fontId="15" fillId="0" borderId="3" xfId="0" applyNumberFormat="1" applyFont="1" applyFill="1" applyBorder="1" applyProtection="1">
      <protection locked="0"/>
    </xf>
    <xf numFmtId="0" fontId="0" fillId="0" borderId="2" xfId="0" applyFill="1" applyBorder="1" applyProtection="1"/>
    <xf numFmtId="0" fontId="10" fillId="0" borderId="2" xfId="0" applyFont="1" applyFill="1" applyBorder="1" applyProtection="1">
      <protection locked="0"/>
    </xf>
    <xf numFmtId="0" fontId="10" fillId="0" borderId="29" xfId="0" applyFont="1" applyFill="1" applyBorder="1" applyProtection="1">
      <protection locked="0"/>
    </xf>
    <xf numFmtId="0" fontId="10" fillId="0" borderId="25" xfId="0" applyFont="1" applyFill="1" applyBorder="1" applyProtection="1">
      <protection locked="0"/>
    </xf>
    <xf numFmtId="0" fontId="3" fillId="0" borderId="14" xfId="0" applyFont="1" applyFill="1" applyBorder="1" applyAlignment="1" applyProtection="1">
      <alignment horizontal="center" vertical="center" wrapText="1"/>
    </xf>
    <xf numFmtId="0" fontId="3" fillId="0" borderId="29" xfId="0" applyFont="1" applyFill="1" applyBorder="1" applyAlignment="1" applyProtection="1">
      <alignment horizontal="left"/>
    </xf>
    <xf numFmtId="0" fontId="3" fillId="0" borderId="25" xfId="0" applyFont="1" applyFill="1" applyBorder="1" applyAlignment="1" applyProtection="1">
      <alignment horizontal="left"/>
    </xf>
    <xf numFmtId="0" fontId="4" fillId="0" borderId="4" xfId="0" applyFont="1" applyFill="1" applyBorder="1" applyProtection="1"/>
    <xf numFmtId="0" fontId="0" fillId="0" borderId="22" xfId="0" applyBorder="1"/>
    <xf numFmtId="0" fontId="42" fillId="0" borderId="32" xfId="7" applyFont="1" applyBorder="1" applyAlignment="1">
      <alignment horizontal="center" wrapText="1"/>
    </xf>
    <xf numFmtId="0" fontId="42" fillId="0" borderId="67" xfId="7" applyFont="1" applyBorder="1" applyProtection="1">
      <protection locked="0"/>
    </xf>
    <xf numFmtId="0" fontId="42" fillId="0" borderId="40" xfId="7" applyFont="1" applyBorder="1" applyProtection="1">
      <protection locked="0"/>
    </xf>
    <xf numFmtId="0" fontId="5" fillId="3" borderId="5" xfId="0" applyFont="1" applyFill="1" applyBorder="1" applyProtection="1"/>
    <xf numFmtId="0" fontId="5" fillId="3" borderId="29" xfId="0" applyFont="1" applyFill="1" applyBorder="1" applyProtection="1"/>
    <xf numFmtId="0" fontId="4" fillId="3" borderId="29" xfId="0" applyFont="1" applyFill="1" applyBorder="1" applyProtection="1"/>
    <xf numFmtId="0" fontId="4" fillId="3" borderId="0" xfId="0" applyFont="1" applyFill="1" applyBorder="1" applyProtection="1"/>
    <xf numFmtId="0" fontId="5" fillId="3" borderId="31" xfId="0" applyFont="1" applyFill="1" applyBorder="1" applyProtection="1"/>
    <xf numFmtId="0" fontId="5" fillId="3" borderId="22" xfId="0" applyFont="1" applyFill="1" applyBorder="1" applyProtection="1"/>
    <xf numFmtId="0" fontId="4" fillId="3" borderId="22" xfId="0" applyFont="1" applyFill="1" applyBorder="1" applyProtection="1"/>
    <xf numFmtId="0" fontId="2" fillId="3" borderId="25" xfId="0" applyFont="1" applyFill="1" applyBorder="1" applyProtection="1"/>
    <xf numFmtId="0" fontId="5" fillId="3" borderId="5" xfId="0" applyFont="1" applyFill="1" applyBorder="1" applyAlignment="1" applyProtection="1">
      <alignment horizontal="center"/>
    </xf>
    <xf numFmtId="0" fontId="3" fillId="3" borderId="57" xfId="0" applyFont="1" applyFill="1" applyBorder="1" applyAlignment="1" applyProtection="1">
      <alignment horizontal="right"/>
    </xf>
    <xf numFmtId="0" fontId="5" fillId="3" borderId="31" xfId="0" applyFont="1" applyFill="1" applyBorder="1" applyAlignment="1" applyProtection="1">
      <alignment horizontal="center"/>
    </xf>
    <xf numFmtId="0" fontId="5" fillId="3" borderId="14" xfId="0" applyFont="1" applyFill="1" applyBorder="1" applyAlignment="1" applyProtection="1">
      <alignment horizontal="center"/>
    </xf>
    <xf numFmtId="0" fontId="5" fillId="3" borderId="3" xfId="0" applyFont="1" applyFill="1" applyBorder="1" applyAlignment="1" applyProtection="1">
      <alignment horizontal="center"/>
    </xf>
    <xf numFmtId="0" fontId="9" fillId="3" borderId="37" xfId="0" applyFont="1" applyFill="1" applyBorder="1" applyProtection="1"/>
    <xf numFmtId="0" fontId="9" fillId="3" borderId="4" xfId="0" applyFont="1" applyFill="1" applyBorder="1" applyProtection="1"/>
    <xf numFmtId="38" fontId="10" fillId="3" borderId="24" xfId="1" applyNumberFormat="1" applyFont="1" applyFill="1" applyBorder="1" applyAlignment="1" applyProtection="1">
      <alignment horizontal="right"/>
    </xf>
    <xf numFmtId="0" fontId="8" fillId="3" borderId="37" xfId="0" applyFont="1" applyFill="1" applyBorder="1" applyProtection="1"/>
    <xf numFmtId="0" fontId="6" fillId="3" borderId="4" xfId="0" applyFont="1" applyFill="1" applyBorder="1" applyProtection="1"/>
    <xf numFmtId="0" fontId="0" fillId="3" borderId="57" xfId="0" applyFill="1" applyBorder="1" applyProtection="1"/>
    <xf numFmtId="38" fontId="10" fillId="3" borderId="2" xfId="1" applyNumberFormat="1" applyFont="1" applyFill="1" applyBorder="1" applyAlignment="1" applyProtection="1">
      <alignment horizontal="right"/>
    </xf>
    <xf numFmtId="0" fontId="4" fillId="3" borderId="67" xfId="0" applyFont="1" applyFill="1" applyBorder="1"/>
    <xf numFmtId="0" fontId="0" fillId="3" borderId="68" xfId="0" applyFill="1" applyBorder="1" applyProtection="1"/>
    <xf numFmtId="3" fontId="0" fillId="3" borderId="40" xfId="0" applyNumberFormat="1" applyFill="1" applyBorder="1" applyProtection="1"/>
    <xf numFmtId="0" fontId="38" fillId="0" borderId="69" xfId="0" applyFont="1" applyBorder="1" applyAlignment="1" applyProtection="1">
      <alignment horizontal="center"/>
    </xf>
    <xf numFmtId="0" fontId="38" fillId="0" borderId="70" xfId="0" applyFont="1" applyBorder="1" applyAlignment="1" applyProtection="1">
      <alignment horizontal="center"/>
    </xf>
    <xf numFmtId="0" fontId="38" fillId="0" borderId="71" xfId="0" applyFont="1" applyBorder="1" applyAlignment="1" applyProtection="1">
      <alignment horizontal="center"/>
    </xf>
    <xf numFmtId="0" fontId="0" fillId="0" borderId="72" xfId="0" applyBorder="1" applyProtection="1">
      <protection locked="0"/>
    </xf>
    <xf numFmtId="0" fontId="0" fillId="0" borderId="73" xfId="0" applyBorder="1" applyProtection="1">
      <protection locked="0"/>
    </xf>
    <xf numFmtId="0" fontId="0" fillId="0" borderId="2" xfId="0" applyBorder="1" applyProtection="1">
      <protection locked="0"/>
    </xf>
    <xf numFmtId="164" fontId="1" fillId="0" borderId="2" xfId="1" applyNumberFormat="1" applyBorder="1" applyProtection="1">
      <protection locked="0"/>
    </xf>
    <xf numFmtId="0" fontId="0" fillId="0" borderId="74" xfId="0" applyBorder="1" applyProtection="1">
      <protection locked="0"/>
    </xf>
    <xf numFmtId="0" fontId="0" fillId="0" borderId="75" xfId="0" applyBorder="1" applyProtection="1">
      <protection locked="0"/>
    </xf>
    <xf numFmtId="0" fontId="0" fillId="0" borderId="14" xfId="0" applyBorder="1" applyProtection="1">
      <protection locked="0"/>
    </xf>
    <xf numFmtId="164" fontId="1" fillId="0" borderId="14" xfId="1" applyNumberFormat="1" applyBorder="1" applyProtection="1">
      <protection locked="0"/>
    </xf>
    <xf numFmtId="0" fontId="4" fillId="3" borderId="5" xfId="0" applyFont="1" applyFill="1" applyBorder="1"/>
    <xf numFmtId="0" fontId="0" fillId="3" borderId="29" xfId="0" applyFill="1" applyBorder="1"/>
    <xf numFmtId="0" fontId="0" fillId="3" borderId="25" xfId="0" applyFill="1" applyBorder="1"/>
    <xf numFmtId="0" fontId="0" fillId="0" borderId="29" xfId="0" applyBorder="1" applyAlignment="1">
      <alignment horizontal="center"/>
    </xf>
    <xf numFmtId="0" fontId="0" fillId="0" borderId="25" xfId="0" applyBorder="1" applyAlignment="1">
      <alignment horizontal="center"/>
    </xf>
    <xf numFmtId="0" fontId="0" fillId="0" borderId="31" xfId="0" applyBorder="1" applyAlignment="1">
      <alignment horizontal="center"/>
    </xf>
    <xf numFmtId="0" fontId="0" fillId="0" borderId="22" xfId="0" applyBorder="1" applyAlignment="1">
      <alignment horizontal="center"/>
    </xf>
    <xf numFmtId="0" fontId="0" fillId="0" borderId="57" xfId="0" applyBorder="1" applyAlignment="1">
      <alignment horizontal="center"/>
    </xf>
    <xf numFmtId="0" fontId="4" fillId="0" borderId="16" xfId="0" applyFont="1" applyBorder="1"/>
    <xf numFmtId="0" fontId="4" fillId="3" borderId="76" xfId="0" applyFont="1" applyFill="1" applyBorder="1"/>
    <xf numFmtId="0" fontId="4" fillId="3" borderId="77" xfId="0" applyFont="1" applyFill="1" applyBorder="1"/>
    <xf numFmtId="0" fontId="4" fillId="3" borderId="78" xfId="0" applyFont="1" applyFill="1" applyBorder="1"/>
    <xf numFmtId="164" fontId="4" fillId="0" borderId="78" xfId="1" applyNumberFormat="1" applyFont="1" applyBorder="1"/>
    <xf numFmtId="164" fontId="4" fillId="0" borderId="51" xfId="1" applyNumberFormat="1" applyFont="1" applyBorder="1"/>
    <xf numFmtId="0" fontId="11" fillId="3" borderId="67" xfId="0" applyFont="1" applyFill="1" applyBorder="1" applyAlignment="1" applyProtection="1">
      <alignment horizontal="left" indent="1"/>
    </xf>
    <xf numFmtId="3" fontId="4" fillId="3" borderId="11" xfId="0" applyNumberFormat="1" applyFont="1" applyFill="1" applyBorder="1" applyAlignment="1" applyProtection="1">
      <alignment horizontal="center"/>
    </xf>
    <xf numFmtId="0" fontId="11" fillId="3" borderId="36" xfId="0" applyFont="1" applyFill="1" applyBorder="1" applyAlignment="1" applyProtection="1">
      <alignment horizontal="left" indent="1"/>
    </xf>
    <xf numFmtId="3" fontId="0" fillId="3" borderId="37" xfId="0" applyNumberFormat="1" applyFill="1" applyBorder="1" applyAlignment="1" applyProtection="1">
      <alignment horizontal="right"/>
    </xf>
    <xf numFmtId="0" fontId="3" fillId="0" borderId="28" xfId="0" applyFont="1" applyFill="1" applyBorder="1" applyAlignment="1" applyProtection="1">
      <alignment horizontal="left"/>
    </xf>
    <xf numFmtId="3" fontId="0" fillId="3" borderId="79" xfId="0" applyNumberFormat="1" applyFill="1" applyBorder="1" applyAlignment="1" applyProtection="1">
      <alignment horizontal="right"/>
    </xf>
    <xf numFmtId="0" fontId="10" fillId="0" borderId="26" xfId="0" applyFont="1" applyFill="1" applyBorder="1" applyProtection="1">
      <protection locked="0"/>
    </xf>
    <xf numFmtId="3" fontId="10" fillId="0" borderId="37" xfId="0" applyNumberFormat="1" applyFont="1" applyFill="1" applyBorder="1" applyAlignment="1" applyProtection="1">
      <alignment horizontal="right"/>
      <protection locked="0"/>
    </xf>
    <xf numFmtId="3" fontId="10" fillId="0" borderId="43" xfId="0" applyNumberFormat="1" applyFont="1" applyFill="1" applyBorder="1" applyAlignment="1" applyProtection="1">
      <alignment horizontal="right"/>
    </xf>
    <xf numFmtId="3" fontId="10" fillId="0" borderId="5" xfId="0" applyNumberFormat="1" applyFont="1" applyFill="1" applyBorder="1" applyAlignment="1" applyProtection="1">
      <alignment horizontal="right"/>
      <protection locked="0"/>
    </xf>
    <xf numFmtId="0" fontId="11" fillId="3" borderId="26" xfId="0" applyFont="1" applyFill="1" applyBorder="1" applyAlignment="1" applyProtection="1">
      <alignment horizontal="left" indent="1"/>
    </xf>
    <xf numFmtId="3" fontId="0" fillId="0" borderId="8" xfId="0" applyNumberFormat="1" applyFill="1" applyBorder="1" applyAlignment="1" applyProtection="1">
      <alignment horizontal="right"/>
    </xf>
    <xf numFmtId="0" fontId="10" fillId="0" borderId="26" xfId="0" applyFont="1" applyFill="1" applyBorder="1" applyAlignment="1" applyProtection="1">
      <alignment horizontal="left"/>
      <protection locked="0"/>
    </xf>
    <xf numFmtId="3" fontId="10" fillId="0" borderId="31" xfId="0" applyNumberFormat="1" applyFont="1" applyFill="1" applyBorder="1" applyAlignment="1" applyProtection="1">
      <alignment horizontal="right"/>
      <protection locked="0"/>
    </xf>
    <xf numFmtId="0" fontId="11" fillId="3" borderId="28" xfId="0" applyFont="1" applyFill="1" applyBorder="1" applyAlignment="1" applyProtection="1">
      <alignment horizontal="left" indent="1"/>
    </xf>
    <xf numFmtId="0" fontId="0" fillId="3" borderId="29" xfId="0" applyFill="1" applyBorder="1" applyAlignment="1" applyProtection="1"/>
    <xf numFmtId="3" fontId="0" fillId="0" borderId="6" xfId="0" applyNumberFormat="1" applyFill="1" applyBorder="1" applyAlignment="1" applyProtection="1">
      <alignment horizontal="right"/>
    </xf>
    <xf numFmtId="0" fontId="11" fillId="3" borderId="4" xfId="0" applyFont="1" applyFill="1" applyBorder="1" applyAlignment="1" applyProtection="1">
      <alignment horizontal="left" indent="1"/>
    </xf>
    <xf numFmtId="0" fontId="0" fillId="3" borderId="4" xfId="0" applyFill="1" applyBorder="1" applyAlignment="1" applyProtection="1"/>
    <xf numFmtId="3" fontId="10" fillId="0" borderId="22" xfId="0" applyNumberFormat="1" applyFont="1" applyFill="1" applyBorder="1" applyAlignment="1" applyProtection="1">
      <alignment horizontal="right"/>
      <protection locked="0"/>
    </xf>
    <xf numFmtId="3" fontId="10" fillId="0" borderId="4" xfId="0" applyNumberFormat="1" applyFont="1" applyFill="1" applyBorder="1" applyAlignment="1" applyProtection="1">
      <alignment horizontal="right"/>
      <protection locked="0"/>
    </xf>
    <xf numFmtId="3" fontId="10" fillId="0" borderId="29" xfId="0" applyNumberFormat="1" applyFont="1" applyFill="1" applyBorder="1" applyAlignment="1" applyProtection="1">
      <alignment horizontal="right"/>
      <protection locked="0"/>
    </xf>
    <xf numFmtId="0" fontId="11" fillId="3" borderId="21" xfId="0" applyFont="1" applyFill="1" applyBorder="1" applyAlignment="1" applyProtection="1">
      <alignment horizontal="left" indent="1"/>
    </xf>
    <xf numFmtId="0" fontId="0" fillId="3" borderId="22" xfId="0" applyFill="1" applyBorder="1" applyAlignment="1" applyProtection="1"/>
    <xf numFmtId="0" fontId="10" fillId="0" borderId="28" xfId="0" applyFont="1" applyFill="1" applyBorder="1" applyProtection="1">
      <protection locked="0"/>
    </xf>
    <xf numFmtId="0" fontId="10" fillId="0" borderId="14" xfId="0" applyFont="1" applyFill="1" applyBorder="1" applyProtection="1">
      <protection locked="0"/>
    </xf>
    <xf numFmtId="3" fontId="10" fillId="0" borderId="30" xfId="0" applyNumberFormat="1" applyFont="1" applyFill="1" applyBorder="1" applyAlignment="1" applyProtection="1">
      <alignment horizontal="right"/>
    </xf>
    <xf numFmtId="0" fontId="2" fillId="3" borderId="8" xfId="0" applyFont="1" applyFill="1" applyBorder="1" applyProtection="1"/>
    <xf numFmtId="0" fontId="2" fillId="3" borderId="7" xfId="0" applyFont="1" applyFill="1" applyBorder="1" applyProtection="1"/>
    <xf numFmtId="0" fontId="16" fillId="3" borderId="8" xfId="0" applyFont="1" applyFill="1" applyBorder="1" applyProtection="1">
      <protection locked="0"/>
    </xf>
    <xf numFmtId="0" fontId="16" fillId="3" borderId="7" xfId="0" applyFont="1" applyFill="1" applyBorder="1" applyProtection="1">
      <protection locked="0"/>
    </xf>
    <xf numFmtId="0" fontId="16" fillId="3" borderId="77" xfId="0" applyFont="1" applyFill="1" applyBorder="1" applyProtection="1">
      <protection locked="0"/>
    </xf>
    <xf numFmtId="0" fontId="16" fillId="3" borderId="78" xfId="0" applyFont="1" applyFill="1" applyBorder="1" applyProtection="1">
      <protection locked="0"/>
    </xf>
    <xf numFmtId="3" fontId="10" fillId="0" borderId="51" xfId="0" applyNumberFormat="1" applyFont="1" applyFill="1" applyBorder="1" applyAlignment="1" applyProtection="1">
      <alignment horizontal="right"/>
    </xf>
    <xf numFmtId="0" fontId="14" fillId="0" borderId="0" xfId="0" applyFont="1" applyFill="1" applyBorder="1" applyAlignment="1" applyProtection="1">
      <alignment horizontal="left" indent="1"/>
    </xf>
    <xf numFmtId="0" fontId="0" fillId="0" borderId="0" xfId="0" applyFill="1" applyBorder="1" applyAlignment="1" applyProtection="1"/>
    <xf numFmtId="3" fontId="0" fillId="0" borderId="0" xfId="0" applyNumberFormat="1" applyFill="1" applyBorder="1" applyAlignment="1" applyProtection="1">
      <alignment horizontal="right"/>
    </xf>
    <xf numFmtId="0" fontId="10" fillId="0" borderId="0" xfId="0" applyFont="1" applyFill="1" applyBorder="1" applyProtection="1">
      <protection locked="0"/>
    </xf>
    <xf numFmtId="3" fontId="10" fillId="0" borderId="0" xfId="0" applyNumberFormat="1" applyFont="1" applyFill="1" applyBorder="1" applyAlignment="1" applyProtection="1">
      <alignment horizontal="right"/>
      <protection locked="0"/>
    </xf>
    <xf numFmtId="3" fontId="10" fillId="0" borderId="6" xfId="0" applyNumberFormat="1" applyFont="1" applyFill="1" applyBorder="1" applyAlignment="1" applyProtection="1">
      <alignment horizontal="right"/>
    </xf>
    <xf numFmtId="0" fontId="11" fillId="3" borderId="39" xfId="0" applyFont="1" applyFill="1" applyBorder="1" applyProtection="1"/>
    <xf numFmtId="0" fontId="0" fillId="3" borderId="41" xfId="0" applyFill="1" applyBorder="1" applyProtection="1"/>
    <xf numFmtId="3" fontId="4" fillId="3" borderId="41" xfId="0" applyNumberFormat="1" applyFont="1" applyFill="1" applyBorder="1" applyAlignment="1" applyProtection="1">
      <alignment horizontal="center"/>
    </xf>
    <xf numFmtId="0" fontId="0" fillId="0" borderId="5" xfId="0" applyBorder="1" applyAlignment="1">
      <alignment horizontal="center"/>
    </xf>
    <xf numFmtId="0" fontId="0" fillId="0" borderId="22" xfId="0" applyBorder="1" applyAlignment="1">
      <alignment horizontal="left"/>
    </xf>
    <xf numFmtId="0" fontId="6" fillId="0" borderId="0" xfId="0" applyFont="1" applyBorder="1" applyProtection="1"/>
    <xf numFmtId="0" fontId="6" fillId="0" borderId="49" xfId="0" applyFont="1" applyBorder="1" applyProtection="1"/>
    <xf numFmtId="0" fontId="6" fillId="0" borderId="31" xfId="0" applyFont="1" applyBorder="1" applyProtection="1"/>
    <xf numFmtId="0" fontId="6" fillId="0" borderId="0" xfId="0" applyFont="1" applyBorder="1" applyAlignment="1" applyProtection="1"/>
    <xf numFmtId="0" fontId="6" fillId="0" borderId="0" xfId="0" applyFont="1" applyBorder="1" applyAlignment="1" applyProtection="1">
      <alignment horizontal="left"/>
      <protection locked="0"/>
    </xf>
    <xf numFmtId="0" fontId="6" fillId="0" borderId="29" xfId="0" applyFont="1" applyBorder="1" applyAlignment="1" applyProtection="1"/>
    <xf numFmtId="0" fontId="6" fillId="0" borderId="37" xfId="0" applyFont="1" applyFill="1" applyBorder="1" applyAlignment="1" applyProtection="1"/>
    <xf numFmtId="0" fontId="6" fillId="0" borderId="4" xfId="0" applyFont="1" applyFill="1" applyBorder="1" applyAlignment="1" applyProtection="1"/>
    <xf numFmtId="0" fontId="2" fillId="0" borderId="4" xfId="0" applyFont="1" applyFill="1" applyBorder="1" applyAlignment="1" applyProtection="1">
      <protection locked="0"/>
    </xf>
    <xf numFmtId="0" fontId="2" fillId="0" borderId="24" xfId="0" applyFont="1" applyFill="1" applyBorder="1" applyAlignment="1" applyProtection="1">
      <protection locked="0"/>
    </xf>
    <xf numFmtId="0" fontId="4" fillId="3" borderId="5" xfId="0" applyFont="1" applyFill="1" applyBorder="1" applyProtection="1"/>
    <xf numFmtId="0" fontId="8" fillId="3" borderId="29" xfId="0" applyFont="1" applyFill="1" applyBorder="1" applyProtection="1"/>
    <xf numFmtId="0" fontId="0" fillId="3" borderId="29" xfId="0" applyFill="1" applyBorder="1" applyProtection="1"/>
    <xf numFmtId="0" fontId="7" fillId="0" borderId="49" xfId="0" applyFont="1" applyBorder="1" applyProtection="1"/>
    <xf numFmtId="0" fontId="7" fillId="0" borderId="0" xfId="0" applyFont="1" applyBorder="1" applyProtection="1"/>
    <xf numFmtId="0" fontId="7" fillId="0" borderId="56" xfId="0" applyFont="1" applyBorder="1" applyProtection="1"/>
    <xf numFmtId="0" fontId="0" fillId="0" borderId="49" xfId="0" applyBorder="1" applyProtection="1"/>
    <xf numFmtId="165" fontId="3" fillId="0" borderId="0" xfId="0" applyNumberFormat="1" applyFont="1" applyBorder="1" applyAlignment="1" applyProtection="1">
      <alignment horizontal="center"/>
    </xf>
    <xf numFmtId="0" fontId="0" fillId="0" borderId="22" xfId="0" applyBorder="1" applyAlignment="1" applyProtection="1">
      <alignment horizontal="center"/>
      <protection locked="0"/>
    </xf>
    <xf numFmtId="165" fontId="2" fillId="0" borderId="0" xfId="0" applyNumberFormat="1" applyFont="1" applyBorder="1" applyAlignment="1" applyProtection="1">
      <alignment horizontal="center" vertical="center"/>
    </xf>
    <xf numFmtId="0" fontId="3" fillId="0" borderId="0" xfId="0" applyFont="1" applyBorder="1" applyAlignment="1" applyProtection="1">
      <alignment horizontal="left"/>
    </xf>
    <xf numFmtId="0" fontId="3" fillId="0" borderId="49" xfId="0" applyFont="1" applyBorder="1" applyAlignment="1" applyProtection="1">
      <alignment vertical="top"/>
    </xf>
    <xf numFmtId="0" fontId="0" fillId="0" borderId="0" xfId="0" applyBorder="1" applyAlignment="1" applyProtection="1">
      <alignment vertical="top"/>
    </xf>
    <xf numFmtId="0" fontId="3" fillId="0" borderId="0" xfId="0" applyFont="1" applyBorder="1" applyAlignment="1" applyProtection="1">
      <alignment vertical="top"/>
    </xf>
    <xf numFmtId="0" fontId="0" fillId="0" borderId="57" xfId="0" applyBorder="1" applyAlignment="1" applyProtection="1">
      <alignment horizontal="center"/>
      <protection locked="0"/>
    </xf>
    <xf numFmtId="177" fontId="0" fillId="0" borderId="29" xfId="0" applyNumberFormat="1" applyBorder="1" applyAlignment="1" applyProtection="1">
      <alignment horizontal="center"/>
    </xf>
    <xf numFmtId="177" fontId="0" fillId="0" borderId="25" xfId="0" applyNumberFormat="1" applyBorder="1" applyAlignment="1" applyProtection="1">
      <alignment horizontal="center"/>
    </xf>
    <xf numFmtId="0" fontId="0" fillId="0" borderId="0" xfId="0" applyFill="1" applyBorder="1" applyAlignment="1" applyProtection="1">
      <alignment horizontal="center"/>
      <protection locked="0"/>
    </xf>
    <xf numFmtId="177" fontId="0" fillId="0" borderId="0" xfId="0" applyNumberFormat="1" applyFill="1" applyBorder="1" applyAlignment="1" applyProtection="1">
      <alignment horizontal="center"/>
    </xf>
    <xf numFmtId="0" fontId="6" fillId="0" borderId="0" xfId="0" applyFont="1" applyFill="1" applyBorder="1" applyAlignment="1" applyProtection="1">
      <alignment horizontal="center" vertical="top"/>
      <protection locked="0"/>
    </xf>
    <xf numFmtId="0" fontId="4" fillId="3" borderId="5" xfId="0" applyFont="1" applyFill="1" applyBorder="1" applyAlignment="1" applyProtection="1">
      <alignment vertical="center"/>
    </xf>
    <xf numFmtId="0" fontId="0" fillId="3" borderId="25" xfId="0" applyFill="1" applyBorder="1" applyProtection="1"/>
    <xf numFmtId="0" fontId="3" fillId="0" borderId="31" xfId="0" applyFont="1" applyBorder="1" applyAlignment="1" applyProtection="1">
      <alignment vertical="top"/>
    </xf>
    <xf numFmtId="0" fontId="0" fillId="0" borderId="22" xfId="0" applyBorder="1" applyAlignment="1" applyProtection="1">
      <alignment vertical="top"/>
    </xf>
    <xf numFmtId="0" fontId="3" fillId="0" borderId="22" xfId="0" applyFont="1" applyBorder="1" applyAlignment="1" applyProtection="1">
      <alignment vertical="top"/>
    </xf>
    <xf numFmtId="37" fontId="2" fillId="0" borderId="2" xfId="0" applyNumberFormat="1" applyFont="1" applyFill="1" applyBorder="1" applyProtection="1"/>
    <xf numFmtId="165" fontId="0" fillId="0" borderId="3" xfId="0" applyNumberFormat="1" applyFill="1" applyBorder="1" applyProtection="1"/>
    <xf numFmtId="14" fontId="48" fillId="0" borderId="13" xfId="0" applyNumberFormat="1" applyFont="1" applyBorder="1" applyProtection="1">
      <protection locked="0"/>
    </xf>
    <xf numFmtId="14" fontId="48" fillId="6" borderId="43" xfId="0" applyNumberFormat="1" applyFont="1" applyFill="1" applyBorder="1" applyProtection="1">
      <protection locked="0"/>
    </xf>
    <xf numFmtId="0" fontId="36" fillId="6" borderId="4" xfId="0" applyFont="1" applyFill="1" applyBorder="1"/>
    <xf numFmtId="0" fontId="2" fillId="6" borderId="29" xfId="0" applyFont="1" applyFill="1" applyBorder="1"/>
    <xf numFmtId="0" fontId="2" fillId="6" borderId="22" xfId="0" applyFont="1" applyFill="1" applyBorder="1" applyAlignment="1"/>
    <xf numFmtId="0" fontId="1" fillId="0" borderId="0" xfId="0" applyFont="1"/>
    <xf numFmtId="0" fontId="49" fillId="0" borderId="0" xfId="0" applyFont="1"/>
    <xf numFmtId="0" fontId="10" fillId="0" borderId="26" xfId="0" applyFont="1" applyFill="1" applyBorder="1" applyProtection="1"/>
    <xf numFmtId="0" fontId="10" fillId="0" borderId="4" xfId="0" applyFont="1" applyFill="1" applyBorder="1" applyProtection="1"/>
    <xf numFmtId="0" fontId="6" fillId="0" borderId="4" xfId="0" applyFont="1" applyFill="1" applyBorder="1" applyProtection="1">
      <protection locked="0"/>
    </xf>
    <xf numFmtId="0" fontId="6" fillId="0" borderId="24" xfId="0" applyFont="1" applyFill="1" applyBorder="1" applyProtection="1">
      <protection locked="0"/>
    </xf>
    <xf numFmtId="0" fontId="6" fillId="0" borderId="22" xfId="0" applyFont="1" applyBorder="1" applyProtection="1"/>
    <xf numFmtId="3" fontId="6" fillId="0" borderId="4" xfId="0" applyNumberFormat="1" applyFont="1" applyFill="1" applyBorder="1" applyProtection="1">
      <protection locked="0"/>
    </xf>
    <xf numFmtId="0" fontId="6" fillId="0" borderId="4" xfId="0" applyFont="1" applyFill="1" applyBorder="1" applyAlignment="1" applyProtection="1">
      <alignment vertical="center" wrapText="1"/>
    </xf>
    <xf numFmtId="0" fontId="1" fillId="8" borderId="0" xfId="4" applyFill="1"/>
    <xf numFmtId="0" fontId="1" fillId="8" borderId="5" xfId="4" applyFill="1" applyBorder="1"/>
    <xf numFmtId="0" fontId="1" fillId="0" borderId="29" xfId="4" applyBorder="1"/>
    <xf numFmtId="0" fontId="1" fillId="8" borderId="29" xfId="4" applyFill="1" applyBorder="1"/>
    <xf numFmtId="0" fontId="19" fillId="8" borderId="29" xfId="4" applyFont="1" applyFill="1" applyBorder="1" applyAlignment="1">
      <alignment horizontal="center"/>
    </xf>
    <xf numFmtId="0" fontId="2" fillId="8" borderId="29" xfId="4" applyFont="1" applyFill="1" applyBorder="1" applyAlignment="1">
      <alignment horizontal="right"/>
    </xf>
    <xf numFmtId="22" fontId="2" fillId="8" borderId="25" xfId="4" applyNumberFormat="1" applyFont="1" applyFill="1" applyBorder="1"/>
    <xf numFmtId="0" fontId="1" fillId="8" borderId="49" xfId="4" applyFill="1" applyBorder="1"/>
    <xf numFmtId="0" fontId="1" fillId="8" borderId="0" xfId="4" applyFill="1" applyBorder="1"/>
    <xf numFmtId="0" fontId="19" fillId="8" borderId="0" xfId="4" applyFont="1" applyFill="1" applyBorder="1"/>
    <xf numFmtId="0" fontId="1" fillId="8" borderId="56" xfId="4" applyFill="1" applyBorder="1"/>
    <xf numFmtId="0" fontId="10" fillId="8" borderId="0" xfId="4" applyFont="1" applyFill="1" applyBorder="1"/>
    <xf numFmtId="0" fontId="1" fillId="8" borderId="0" xfId="4" applyFill="1" applyBorder="1" applyAlignment="1">
      <alignment horizontal="right"/>
    </xf>
    <xf numFmtId="172" fontId="1" fillId="8" borderId="56" xfId="9" applyNumberFormat="1" applyFill="1" applyBorder="1"/>
    <xf numFmtId="172" fontId="1" fillId="8" borderId="56" xfId="9" applyNumberFormat="1" applyFont="1" applyFill="1" applyBorder="1"/>
    <xf numFmtId="0" fontId="10" fillId="8" borderId="0" xfId="4" applyFont="1" applyFill="1" applyBorder="1" applyAlignment="1">
      <alignment horizontal="right"/>
    </xf>
    <xf numFmtId="169" fontId="1" fillId="8" borderId="0" xfId="4" applyNumberFormat="1" applyFill="1" applyBorder="1"/>
    <xf numFmtId="0" fontId="1" fillId="8" borderId="49" xfId="4" applyFill="1" applyBorder="1" applyAlignment="1">
      <alignment horizontal="center"/>
    </xf>
    <xf numFmtId="0" fontId="4" fillId="8" borderId="5" xfId="4" applyFont="1" applyFill="1" applyBorder="1" applyAlignment="1">
      <alignment horizontal="center"/>
    </xf>
    <xf numFmtId="0" fontId="4" fillId="8" borderId="29" xfId="4" applyFont="1" applyFill="1" applyBorder="1"/>
    <xf numFmtId="0" fontId="4" fillId="8" borderId="29" xfId="4" applyFont="1" applyFill="1" applyBorder="1" applyAlignment="1">
      <alignment horizontal="center"/>
    </xf>
    <xf numFmtId="172" fontId="4" fillId="8" borderId="25" xfId="9" applyNumberFormat="1" applyFont="1" applyFill="1" applyBorder="1"/>
    <xf numFmtId="0" fontId="4" fillId="8" borderId="31" xfId="4" applyFont="1" applyFill="1" applyBorder="1" applyAlignment="1">
      <alignment horizontal="center"/>
    </xf>
    <xf numFmtId="0" fontId="4" fillId="8" borderId="22" xfId="4" applyFont="1" applyFill="1" applyBorder="1" applyAlignment="1">
      <alignment horizontal="center"/>
    </xf>
    <xf numFmtId="0" fontId="11" fillId="8" borderId="22" xfId="4" applyFont="1" applyFill="1" applyBorder="1" applyAlignment="1">
      <alignment horizontal="center"/>
    </xf>
    <xf numFmtId="172" fontId="4" fillId="8" borderId="57" xfId="9" applyNumberFormat="1" applyFont="1" applyFill="1" applyBorder="1" applyAlignment="1">
      <alignment horizontal="center"/>
    </xf>
    <xf numFmtId="174" fontId="1" fillId="8" borderId="0" xfId="3" applyNumberFormat="1" applyFill="1" applyBorder="1" applyAlignment="1">
      <alignment horizontal="center"/>
    </xf>
    <xf numFmtId="43" fontId="1" fillId="8" borderId="0" xfId="1" applyFill="1" applyBorder="1" applyAlignment="1">
      <alignment horizontal="center"/>
    </xf>
    <xf numFmtId="8" fontId="1" fillId="8" borderId="0" xfId="1" applyNumberFormat="1" applyFont="1" applyFill="1" applyBorder="1" applyAlignment="1">
      <alignment horizontal="center"/>
    </xf>
    <xf numFmtId="170" fontId="1" fillId="8" borderId="56" xfId="9" applyNumberFormat="1" applyFill="1" applyBorder="1" applyAlignment="1">
      <alignment horizontal="center"/>
    </xf>
    <xf numFmtId="41" fontId="1" fillId="8" borderId="49" xfId="4" applyNumberFormat="1" applyFont="1" applyFill="1" applyBorder="1" applyAlignment="1"/>
    <xf numFmtId="4" fontId="1" fillId="8" borderId="0" xfId="1" applyNumberFormat="1" applyFill="1" applyBorder="1" applyAlignment="1">
      <alignment horizontal="center"/>
    </xf>
    <xf numFmtId="4" fontId="1" fillId="8" borderId="0" xfId="3" applyNumberFormat="1" applyFont="1" applyFill="1" applyBorder="1" applyAlignment="1">
      <alignment horizontal="center"/>
    </xf>
    <xf numFmtId="39" fontId="1" fillId="8" borderId="0" xfId="1" applyNumberFormat="1" applyFill="1" applyBorder="1" applyAlignment="1">
      <alignment horizontal="center"/>
    </xf>
    <xf numFmtId="41" fontId="1" fillId="8" borderId="49" xfId="4" applyNumberFormat="1" applyFill="1" applyBorder="1" applyAlignment="1">
      <alignment horizontal="center"/>
    </xf>
    <xf numFmtId="173" fontId="1" fillId="8" borderId="0" xfId="1" applyNumberFormat="1" applyFill="1" applyBorder="1" applyAlignment="1">
      <alignment horizontal="center"/>
    </xf>
    <xf numFmtId="7" fontId="1" fillId="8" borderId="0" xfId="1" applyNumberFormat="1" applyFill="1" applyBorder="1" applyAlignment="1">
      <alignment horizontal="center"/>
    </xf>
    <xf numFmtId="4" fontId="1" fillId="8" borderId="0" xfId="1" applyNumberFormat="1" applyFill="1" applyBorder="1"/>
    <xf numFmtId="4" fontId="1" fillId="0" borderId="0" xfId="4" applyNumberFormat="1" applyBorder="1" applyAlignment="1">
      <alignment horizontal="center"/>
    </xf>
    <xf numFmtId="7" fontId="1" fillId="8" borderId="0" xfId="1" applyNumberFormat="1" applyFill="1" applyBorder="1"/>
    <xf numFmtId="43" fontId="4" fillId="8" borderId="0" xfId="1" applyFont="1" applyFill="1" applyBorder="1" applyAlignment="1">
      <alignment horizontal="centerContinuous"/>
    </xf>
    <xf numFmtId="4" fontId="1" fillId="8" borderId="0" xfId="3" applyNumberFormat="1" applyFont="1" applyFill="1" applyBorder="1"/>
    <xf numFmtId="43" fontId="1" fillId="8" borderId="0" xfId="1" applyFill="1" applyBorder="1"/>
    <xf numFmtId="170" fontId="1" fillId="8" borderId="56" xfId="9" applyNumberFormat="1" applyFill="1" applyBorder="1"/>
    <xf numFmtId="43" fontId="4" fillId="8" borderId="0" xfId="4" applyNumberFormat="1" applyFont="1" applyFill="1" applyBorder="1" applyAlignment="1">
      <alignment horizontal="center"/>
    </xf>
    <xf numFmtId="0" fontId="1" fillId="0" borderId="0" xfId="4" applyBorder="1"/>
    <xf numFmtId="4" fontId="1" fillId="8" borderId="0" xfId="3" applyNumberFormat="1" applyFill="1" applyBorder="1"/>
    <xf numFmtId="0" fontId="33" fillId="8" borderId="0" xfId="4" applyFont="1" applyFill="1" applyBorder="1" applyAlignment="1">
      <alignment horizontal="center"/>
    </xf>
    <xf numFmtId="43" fontId="33" fillId="8" borderId="0" xfId="4" applyNumberFormat="1" applyFont="1" applyFill="1" applyBorder="1" applyAlignment="1">
      <alignment horizontal="center"/>
    </xf>
    <xf numFmtId="4" fontId="33" fillId="8" borderId="0" xfId="4" applyNumberFormat="1" applyFont="1" applyFill="1" applyBorder="1" applyAlignment="1">
      <alignment horizontal="center"/>
    </xf>
    <xf numFmtId="174" fontId="4" fillId="8" borderId="0" xfId="3" applyNumberFormat="1" applyFont="1" applyFill="1" applyBorder="1" applyAlignment="1">
      <alignment horizontal="center"/>
    </xf>
    <xf numFmtId="169" fontId="1" fillId="8" borderId="0" xfId="3" applyNumberFormat="1" applyFill="1" applyBorder="1"/>
    <xf numFmtId="169" fontId="1" fillId="8" borderId="0" xfId="3" applyNumberFormat="1" applyFont="1" applyFill="1" applyBorder="1"/>
    <xf numFmtId="0" fontId="11" fillId="8" borderId="49" xfId="4" applyFont="1" applyFill="1" applyBorder="1"/>
    <xf numFmtId="43" fontId="1" fillId="8" borderId="0" xfId="4" applyNumberFormat="1" applyFill="1" applyBorder="1"/>
    <xf numFmtId="4" fontId="1" fillId="8" borderId="0" xfId="4" applyNumberFormat="1" applyFill="1" applyBorder="1"/>
    <xf numFmtId="170" fontId="1" fillId="8" borderId="56" xfId="4" applyNumberFormat="1" applyFill="1" applyBorder="1"/>
    <xf numFmtId="0" fontId="4" fillId="8" borderId="37" xfId="4" applyFont="1" applyFill="1" applyBorder="1" applyAlignment="1">
      <alignment horizontal="right"/>
    </xf>
    <xf numFmtId="0" fontId="4" fillId="0" borderId="4" xfId="4" applyFont="1" applyBorder="1"/>
    <xf numFmtId="0" fontId="4" fillId="8" borderId="4" xfId="4" applyFont="1" applyFill="1" applyBorder="1"/>
    <xf numFmtId="0" fontId="4" fillId="8" borderId="4" xfId="4" applyFont="1" applyFill="1" applyBorder="1" applyAlignment="1">
      <alignment horizontal="right"/>
    </xf>
    <xf numFmtId="8" fontId="1" fillId="8" borderId="0" xfId="1" applyNumberFormat="1" applyFont="1" applyFill="1" applyBorder="1"/>
    <xf numFmtId="41" fontId="1" fillId="8" borderId="49" xfId="4" quotePrefix="1" applyNumberFormat="1" applyFill="1" applyBorder="1" applyAlignment="1">
      <alignment horizontal="center"/>
    </xf>
    <xf numFmtId="4" fontId="1" fillId="8" borderId="0" xfId="1" applyNumberFormat="1" applyFont="1" applyFill="1" applyBorder="1" applyAlignment="1">
      <alignment horizontal="center"/>
    </xf>
    <xf numFmtId="39" fontId="1" fillId="0" borderId="0" xfId="4" applyNumberFormat="1" applyBorder="1" applyAlignment="1">
      <alignment horizontal="center"/>
    </xf>
    <xf numFmtId="3" fontId="0" fillId="0" borderId="3" xfId="0" applyNumberFormat="1" applyFill="1" applyBorder="1" applyAlignment="1" applyProtection="1">
      <alignment horizontal="right"/>
      <protection locked="0"/>
    </xf>
    <xf numFmtId="0" fontId="4" fillId="0" borderId="80" xfId="0" applyFont="1" applyBorder="1" applyProtection="1"/>
    <xf numFmtId="0" fontId="4" fillId="0" borderId="81" xfId="0" applyFont="1" applyBorder="1" applyProtection="1"/>
    <xf numFmtId="0" fontId="4" fillId="3" borderId="78" xfId="0" applyFont="1" applyFill="1" applyBorder="1" applyProtection="1"/>
    <xf numFmtId="164" fontId="4" fillId="0" borderId="78" xfId="1" applyNumberFormat="1" applyFont="1" applyBorder="1" applyProtection="1"/>
    <xf numFmtId="164" fontId="4" fillId="0" borderId="51" xfId="1" applyNumberFormat="1" applyFont="1" applyBorder="1" applyProtection="1"/>
    <xf numFmtId="0" fontId="0" fillId="0" borderId="37" xfId="0" applyBorder="1" applyProtection="1">
      <protection locked="0"/>
    </xf>
    <xf numFmtId="0" fontId="0" fillId="0" borderId="24" xfId="0" applyBorder="1" applyProtection="1">
      <protection locked="0"/>
    </xf>
    <xf numFmtId="10" fontId="1" fillId="0" borderId="2" xfId="9" applyNumberFormat="1" applyBorder="1" applyProtection="1">
      <protection locked="0"/>
    </xf>
    <xf numFmtId="14" fontId="0" fillId="0" borderId="2" xfId="0" applyNumberFormat="1" applyBorder="1" applyProtection="1">
      <protection locked="0"/>
    </xf>
    <xf numFmtId="0" fontId="0" fillId="0" borderId="5" xfId="0" applyBorder="1" applyProtection="1">
      <protection locked="0"/>
    </xf>
    <xf numFmtId="0" fontId="0" fillId="0" borderId="25" xfId="0" applyBorder="1" applyProtection="1">
      <protection locked="0"/>
    </xf>
    <xf numFmtId="164" fontId="0" fillId="0" borderId="15" xfId="0" applyNumberFormat="1" applyFill="1" applyBorder="1" applyProtection="1"/>
    <xf numFmtId="0" fontId="38" fillId="3" borderId="39" xfId="7" applyFont="1" applyFill="1" applyBorder="1" applyProtection="1"/>
    <xf numFmtId="0" fontId="42" fillId="3" borderId="82" xfId="7" applyFont="1" applyFill="1" applyBorder="1" applyAlignment="1" applyProtection="1">
      <alignment horizontal="center"/>
    </xf>
    <xf numFmtId="0" fontId="42" fillId="0" borderId="39" xfId="7" applyFont="1" applyBorder="1" applyAlignment="1" applyProtection="1">
      <alignment horizontal="center"/>
    </xf>
    <xf numFmtId="0" fontId="42" fillId="0" borderId="55" xfId="7" applyFont="1" applyBorder="1" applyAlignment="1" applyProtection="1">
      <alignment horizontal="center"/>
    </xf>
    <xf numFmtId="0" fontId="42" fillId="0" borderId="82" xfId="7" applyFont="1" applyBorder="1" applyAlignment="1" applyProtection="1">
      <alignment horizontal="center"/>
    </xf>
    <xf numFmtId="0" fontId="42" fillId="0" borderId="82" xfId="7" applyFont="1" applyFill="1" applyBorder="1" applyAlignment="1" applyProtection="1">
      <alignment horizontal="center"/>
    </xf>
    <xf numFmtId="0" fontId="42" fillId="0" borderId="67" xfId="7" applyFont="1" applyBorder="1" applyProtection="1"/>
    <xf numFmtId="0" fontId="42" fillId="0" borderId="40" xfId="7" applyFont="1" applyBorder="1" applyProtection="1"/>
    <xf numFmtId="0" fontId="38" fillId="0" borderId="36" xfId="7" applyFont="1" applyBorder="1" applyProtection="1"/>
    <xf numFmtId="0" fontId="42" fillId="0" borderId="43" xfId="7" applyFont="1" applyBorder="1" applyAlignment="1" applyProtection="1">
      <alignment horizontal="center"/>
    </xf>
    <xf numFmtId="0" fontId="42" fillId="0" borderId="36" xfId="7" applyFont="1" applyBorder="1" applyAlignment="1" applyProtection="1">
      <alignment horizontal="center"/>
    </xf>
    <xf numFmtId="0" fontId="42" fillId="0" borderId="2" xfId="7" applyFont="1" applyBorder="1" applyAlignment="1" applyProtection="1">
      <alignment horizontal="center"/>
    </xf>
    <xf numFmtId="0" fontId="42" fillId="0" borderId="36" xfId="7" applyFont="1" applyBorder="1" applyAlignment="1" applyProtection="1"/>
    <xf numFmtId="0" fontId="42" fillId="0" borderId="44" xfId="7" applyFont="1" applyBorder="1" applyAlignment="1" applyProtection="1">
      <alignment horizontal="center"/>
    </xf>
    <xf numFmtId="0" fontId="42" fillId="0" borderId="32" xfId="7" applyFont="1" applyBorder="1" applyAlignment="1" applyProtection="1">
      <alignment horizontal="center" wrapText="1"/>
    </xf>
    <xf numFmtId="0" fontId="1" fillId="0" borderId="32" xfId="7" applyBorder="1" applyAlignment="1" applyProtection="1">
      <alignment horizontal="center"/>
      <protection locked="0"/>
    </xf>
    <xf numFmtId="9" fontId="1" fillId="0" borderId="36" xfId="9" applyFont="1" applyBorder="1" applyProtection="1">
      <protection locked="0"/>
    </xf>
    <xf numFmtId="0" fontId="1" fillId="0" borderId="24" xfId="9" applyNumberFormat="1" applyFont="1" applyBorder="1" applyProtection="1">
      <protection locked="0"/>
    </xf>
    <xf numFmtId="0" fontId="1" fillId="0" borderId="2" xfId="0" applyFont="1" applyBorder="1" applyProtection="1">
      <protection locked="0"/>
    </xf>
    <xf numFmtId="38" fontId="1" fillId="0" borderId="37" xfId="0" applyNumberFormat="1" applyFont="1" applyBorder="1" applyProtection="1">
      <protection locked="0"/>
    </xf>
    <xf numFmtId="38" fontId="1" fillId="0" borderId="43" xfId="0" applyNumberFormat="1" applyFont="1" applyBorder="1" applyProtection="1">
      <protection locked="0"/>
    </xf>
    <xf numFmtId="0" fontId="49" fillId="0" borderId="2" xfId="0" applyFont="1" applyBorder="1" applyProtection="1">
      <protection locked="0"/>
    </xf>
    <xf numFmtId="38" fontId="49" fillId="0" borderId="37" xfId="0" applyNumberFormat="1" applyFont="1" applyBorder="1" applyProtection="1">
      <protection locked="0"/>
    </xf>
    <xf numFmtId="38" fontId="49" fillId="0" borderId="43" xfId="0" applyNumberFormat="1" applyFont="1" applyBorder="1" applyProtection="1">
      <protection locked="0"/>
    </xf>
    <xf numFmtId="9" fontId="49" fillId="0" borderId="36" xfId="9" applyFont="1" applyBorder="1" applyProtection="1">
      <protection locked="0"/>
    </xf>
    <xf numFmtId="0" fontId="49" fillId="0" borderId="24" xfId="9" applyNumberFormat="1" applyFont="1" applyBorder="1" applyProtection="1">
      <protection locked="0"/>
    </xf>
    <xf numFmtId="38" fontId="0" fillId="0" borderId="43" xfId="0" applyNumberFormat="1" applyBorder="1" applyProtection="1">
      <protection locked="0"/>
    </xf>
    <xf numFmtId="0" fontId="0" fillId="0" borderId="43" xfId="0" applyBorder="1" applyProtection="1">
      <protection locked="0"/>
    </xf>
    <xf numFmtId="9" fontId="0" fillId="0" borderId="36" xfId="9" applyFont="1" applyBorder="1" applyProtection="1">
      <protection locked="0"/>
    </xf>
    <xf numFmtId="38" fontId="0" fillId="0" borderId="37" xfId="0" applyNumberFormat="1" applyBorder="1" applyProtection="1">
      <protection locked="0"/>
    </xf>
    <xf numFmtId="9" fontId="0" fillId="0" borderId="26" xfId="9" applyFont="1" applyBorder="1" applyProtection="1">
      <protection locked="0"/>
    </xf>
    <xf numFmtId="0" fontId="0" fillId="0" borderId="4" xfId="0" applyBorder="1" applyProtection="1">
      <protection locked="0"/>
    </xf>
    <xf numFmtId="38" fontId="0" fillId="0" borderId="4" xfId="0" applyNumberFormat="1" applyBorder="1" applyProtection="1">
      <protection locked="0"/>
    </xf>
    <xf numFmtId="9" fontId="0" fillId="0" borderId="45" xfId="9" applyFont="1" applyBorder="1" applyProtection="1">
      <protection locked="0"/>
    </xf>
    <xf numFmtId="0" fontId="0" fillId="0" borderId="83" xfId="0" applyBorder="1" applyProtection="1">
      <protection locked="0"/>
    </xf>
    <xf numFmtId="0" fontId="0" fillId="0" borderId="59" xfId="0" applyBorder="1" applyProtection="1">
      <protection locked="0"/>
    </xf>
    <xf numFmtId="0" fontId="0" fillId="0" borderId="60" xfId="0" applyBorder="1" applyProtection="1">
      <protection locked="0"/>
    </xf>
    <xf numFmtId="38" fontId="0" fillId="0" borderId="59" xfId="0" applyNumberFormat="1" applyBorder="1" applyProtection="1">
      <protection locked="0"/>
    </xf>
    <xf numFmtId="38" fontId="0" fillId="0" borderId="46" xfId="0" applyNumberFormat="1" applyBorder="1" applyProtection="1">
      <protection locked="0"/>
    </xf>
    <xf numFmtId="0" fontId="6" fillId="0" borderId="22" xfId="0" applyFont="1" applyBorder="1" applyAlignment="1" applyProtection="1">
      <alignment horizontal="left"/>
      <protection locked="0"/>
    </xf>
    <xf numFmtId="38" fontId="11" fillId="0" borderId="56" xfId="0" applyNumberFormat="1" applyFont="1" applyFill="1" applyBorder="1" applyAlignment="1" applyProtection="1">
      <alignment horizontal="right"/>
    </xf>
    <xf numFmtId="0" fontId="36" fillId="6" borderId="26" xfId="0" applyFont="1" applyFill="1" applyBorder="1" applyProtection="1"/>
    <xf numFmtId="0" fontId="36" fillId="6" borderId="4" xfId="0" applyFont="1" applyFill="1" applyBorder="1" applyProtection="1"/>
    <xf numFmtId="0" fontId="0" fillId="6" borderId="4" xfId="0" applyFill="1" applyBorder="1" applyProtection="1"/>
    <xf numFmtId="0" fontId="0" fillId="6" borderId="24" xfId="0" applyFill="1" applyBorder="1" applyProtection="1"/>
    <xf numFmtId="38" fontId="0" fillId="6" borderId="8" xfId="0" applyNumberFormat="1" applyFill="1" applyBorder="1" applyProtection="1"/>
    <xf numFmtId="0" fontId="2" fillId="6" borderId="28" xfId="0" applyFont="1" applyFill="1" applyBorder="1" applyProtection="1"/>
    <xf numFmtId="0" fontId="2" fillId="6" borderId="29" xfId="0" applyFont="1" applyFill="1" applyBorder="1" applyProtection="1"/>
    <xf numFmtId="0" fontId="2" fillId="6" borderId="29" xfId="0" applyFont="1" applyFill="1" applyBorder="1" applyAlignment="1" applyProtection="1">
      <alignment horizontal="center"/>
    </xf>
    <xf numFmtId="0" fontId="2" fillId="6" borderId="21" xfId="0" applyFont="1" applyFill="1" applyBorder="1" applyProtection="1"/>
    <xf numFmtId="0" fontId="2" fillId="6" borderId="22" xfId="0" applyFont="1" applyFill="1" applyBorder="1" applyProtection="1"/>
    <xf numFmtId="0" fontId="2" fillId="6" borderId="22" xfId="0" applyFont="1" applyFill="1" applyBorder="1" applyAlignment="1" applyProtection="1">
      <alignment horizontal="center"/>
    </xf>
    <xf numFmtId="0" fontId="0" fillId="6" borderId="22" xfId="0" applyFill="1" applyBorder="1" applyProtection="1"/>
    <xf numFmtId="38" fontId="0" fillId="0" borderId="43" xfId="0" applyNumberFormat="1" applyBorder="1" applyProtection="1"/>
    <xf numFmtId="0" fontId="2" fillId="0" borderId="0" xfId="0" applyFont="1" applyBorder="1" applyProtection="1"/>
    <xf numFmtId="38" fontId="0" fillId="6" borderId="9" xfId="0" applyNumberFormat="1" applyFill="1" applyBorder="1" applyProtection="1"/>
    <xf numFmtId="0" fontId="0" fillId="7" borderId="4" xfId="0" applyFill="1" applyBorder="1" applyProtection="1"/>
    <xf numFmtId="0" fontId="4" fillId="0" borderId="8" xfId="0" applyFont="1" applyFill="1" applyBorder="1" applyProtection="1"/>
    <xf numFmtId="0" fontId="10" fillId="0" borderId="7" xfId="0" applyFont="1" applyFill="1" applyBorder="1" applyProtection="1"/>
    <xf numFmtId="0" fontId="10" fillId="3" borderId="7" xfId="0" applyFont="1" applyFill="1" applyBorder="1" applyProtection="1"/>
    <xf numFmtId="0" fontId="10" fillId="3" borderId="17" xfId="0" applyFont="1" applyFill="1" applyBorder="1" applyProtection="1"/>
    <xf numFmtId="0" fontId="10" fillId="0" borderId="0" xfId="0" applyFont="1" applyFill="1" applyBorder="1" applyProtection="1"/>
    <xf numFmtId="0" fontId="38" fillId="0" borderId="0" xfId="0" applyFont="1" applyAlignment="1" applyProtection="1">
      <alignment horizontal="center"/>
    </xf>
    <xf numFmtId="37" fontId="0" fillId="7" borderId="2" xfId="0" applyNumberFormat="1" applyFill="1" applyBorder="1" applyProtection="1"/>
    <xf numFmtId="0" fontId="0" fillId="8" borderId="0" xfId="0" applyFill="1"/>
    <xf numFmtId="0" fontId="4" fillId="8" borderId="0" xfId="0" applyFont="1" applyFill="1" applyAlignment="1"/>
    <xf numFmtId="0" fontId="32" fillId="8" borderId="0" xfId="0" applyFont="1" applyFill="1" applyAlignment="1">
      <alignment horizontal="center" vertical="center"/>
    </xf>
    <xf numFmtId="0" fontId="4" fillId="8" borderId="0" xfId="0" applyFont="1" applyFill="1"/>
    <xf numFmtId="0" fontId="32" fillId="8" borderId="0" xfId="0" applyFont="1" applyFill="1" applyBorder="1" applyAlignment="1">
      <alignment horizontal="center" vertical="center"/>
    </xf>
    <xf numFmtId="0" fontId="4" fillId="3" borderId="67" xfId="0" applyFont="1" applyFill="1" applyBorder="1" applyAlignment="1">
      <alignment horizontal="center"/>
    </xf>
    <xf numFmtId="0" fontId="4" fillId="8" borderId="0" xfId="0" applyFont="1" applyFill="1" applyBorder="1" applyAlignment="1">
      <alignment horizontal="center"/>
    </xf>
    <xf numFmtId="0" fontId="0" fillId="7" borderId="2" xfId="0" applyFill="1" applyBorder="1"/>
    <xf numFmtId="1" fontId="0" fillId="7" borderId="84" xfId="0" applyNumberFormat="1" applyFill="1" applyBorder="1" applyAlignment="1" applyProtection="1">
      <alignment horizontal="center"/>
      <protection locked="0"/>
    </xf>
    <xf numFmtId="178" fontId="0" fillId="8" borderId="0" xfId="0" applyNumberFormat="1" applyFill="1" applyBorder="1"/>
    <xf numFmtId="0" fontId="0" fillId="8" borderId="0" xfId="0" applyFill="1" applyBorder="1"/>
    <xf numFmtId="0" fontId="0" fillId="8" borderId="0" xfId="0" applyFill="1" applyBorder="1" applyAlignment="1">
      <alignment horizontal="center"/>
    </xf>
    <xf numFmtId="0" fontId="13" fillId="8" borderId="9" xfId="0" applyFont="1" applyFill="1" applyBorder="1"/>
    <xf numFmtId="0" fontId="10" fillId="7" borderId="55" xfId="0" applyFont="1" applyFill="1" applyBorder="1" applyAlignment="1" applyProtection="1">
      <alignment horizontal="left"/>
      <protection locked="0"/>
    </xf>
    <xf numFmtId="0" fontId="10" fillId="8" borderId="10" xfId="0" applyFont="1" applyFill="1" applyBorder="1" applyAlignment="1"/>
    <xf numFmtId="0" fontId="10" fillId="8" borderId="10" xfId="0" applyFont="1" applyFill="1" applyBorder="1" applyAlignment="1">
      <alignment horizontal="left"/>
    </xf>
    <xf numFmtId="0" fontId="0" fillId="8" borderId="10" xfId="0" applyFill="1" applyBorder="1"/>
    <xf numFmtId="0" fontId="0" fillId="8" borderId="11" xfId="0" applyFill="1" applyBorder="1"/>
    <xf numFmtId="0" fontId="4" fillId="8" borderId="12" xfId="0" applyFont="1" applyFill="1" applyBorder="1"/>
    <xf numFmtId="0" fontId="4" fillId="8" borderId="0" xfId="0" applyFont="1" applyFill="1" applyBorder="1"/>
    <xf numFmtId="0" fontId="0" fillId="8" borderId="13" xfId="0" applyFill="1" applyBorder="1"/>
    <xf numFmtId="3" fontId="0" fillId="7" borderId="2" xfId="0" applyNumberFormat="1" applyFill="1" applyBorder="1" applyAlignment="1" applyProtection="1">
      <alignment horizontal="right"/>
      <protection locked="0"/>
    </xf>
    <xf numFmtId="3" fontId="0" fillId="8" borderId="0" xfId="0" applyNumberFormat="1" applyFill="1" applyBorder="1"/>
    <xf numFmtId="0" fontId="4" fillId="3" borderId="55" xfId="0" applyFont="1" applyFill="1" applyBorder="1" applyAlignment="1">
      <alignment horizontal="center"/>
    </xf>
    <xf numFmtId="3" fontId="4" fillId="3" borderId="55" xfId="0" applyNumberFormat="1" applyFont="1" applyFill="1" applyBorder="1" applyAlignment="1">
      <alignment horizontal="center"/>
    </xf>
    <xf numFmtId="0" fontId="4" fillId="3" borderId="82" xfId="0" applyFont="1" applyFill="1" applyBorder="1" applyAlignment="1">
      <alignment horizontal="center"/>
    </xf>
    <xf numFmtId="0" fontId="4" fillId="8" borderId="0" xfId="0" applyFont="1" applyFill="1" applyBorder="1" applyAlignment="1"/>
    <xf numFmtId="3" fontId="4" fillId="8" borderId="0" xfId="0" applyNumberFormat="1" applyFont="1" applyFill="1" applyBorder="1" applyAlignment="1">
      <alignment horizontal="center"/>
    </xf>
    <xf numFmtId="1" fontId="0" fillId="7" borderId="2" xfId="0" applyNumberFormat="1" applyFill="1" applyBorder="1" applyAlignment="1" applyProtection="1">
      <alignment horizontal="right"/>
      <protection locked="0"/>
    </xf>
    <xf numFmtId="1" fontId="0" fillId="8" borderId="0" xfId="0" applyNumberFormat="1" applyFill="1" applyBorder="1"/>
    <xf numFmtId="3" fontId="0" fillId="8" borderId="2" xfId="0" applyNumberFormat="1" applyFill="1" applyBorder="1"/>
    <xf numFmtId="1" fontId="0" fillId="0" borderId="2" xfId="0" applyNumberFormat="1" applyBorder="1"/>
    <xf numFmtId="0" fontId="0" fillId="0" borderId="43" xfId="0" quotePrefix="1" applyBorder="1" applyAlignment="1">
      <alignment horizontal="center"/>
    </xf>
    <xf numFmtId="0" fontId="0" fillId="8" borderId="0" xfId="0" quotePrefix="1" applyFill="1" applyBorder="1" applyAlignment="1"/>
    <xf numFmtId="0" fontId="4" fillId="8" borderId="0" xfId="0" applyFont="1" applyFill="1" applyBorder="1" applyAlignment="1">
      <alignment wrapText="1"/>
    </xf>
    <xf numFmtId="0" fontId="0" fillId="8" borderId="13" xfId="0" applyFill="1" applyBorder="1" applyAlignment="1"/>
    <xf numFmtId="0" fontId="0" fillId="8" borderId="0" xfId="0" quotePrefix="1" applyFill="1" applyBorder="1" applyAlignment="1">
      <alignment horizontal="center"/>
    </xf>
    <xf numFmtId="174" fontId="0" fillId="7" borderId="2" xfId="0" applyNumberFormat="1" applyFill="1" applyBorder="1" applyAlignment="1" applyProtection="1">
      <alignment horizontal="right"/>
      <protection locked="0"/>
    </xf>
    <xf numFmtId="174" fontId="0" fillId="8" borderId="0" xfId="0" applyNumberFormat="1" applyFill="1" applyBorder="1"/>
    <xf numFmtId="5" fontId="0" fillId="8" borderId="2" xfId="0" applyNumberFormat="1" applyFill="1" applyBorder="1"/>
    <xf numFmtId="7" fontId="0" fillId="0" borderId="2" xfId="0" applyNumberFormat="1" applyBorder="1" applyAlignment="1">
      <alignment horizontal="right"/>
    </xf>
    <xf numFmtId="7" fontId="0" fillId="0" borderId="43" xfId="0" applyNumberFormat="1" applyBorder="1" applyAlignment="1"/>
    <xf numFmtId="174" fontId="0" fillId="8" borderId="0" xfId="0" applyNumberFormat="1" applyFill="1" applyBorder="1" applyAlignment="1"/>
    <xf numFmtId="0" fontId="0" fillId="8" borderId="13" xfId="0" applyFill="1" applyBorder="1" applyAlignment="1">
      <alignment horizontal="center"/>
    </xf>
    <xf numFmtId="171" fontId="0" fillId="8" borderId="0" xfId="0" applyNumberFormat="1" applyFill="1" applyBorder="1"/>
    <xf numFmtId="174" fontId="0" fillId="8" borderId="0" xfId="0" applyNumberFormat="1" applyFill="1" applyBorder="1" applyAlignment="1">
      <alignment horizontal="right"/>
    </xf>
    <xf numFmtId="7" fontId="0" fillId="0" borderId="2" xfId="0" applyNumberFormat="1" applyBorder="1"/>
    <xf numFmtId="174" fontId="0" fillId="8" borderId="0" xfId="0" applyNumberFormat="1" applyFill="1" applyBorder="1" applyProtection="1"/>
    <xf numFmtId="5" fontId="0" fillId="8" borderId="47" xfId="0" applyNumberFormat="1" applyFill="1" applyBorder="1"/>
    <xf numFmtId="7" fontId="0" fillId="0" borderId="47" xfId="0" applyNumberFormat="1" applyBorder="1"/>
    <xf numFmtId="7" fontId="0" fillId="0" borderId="46" xfId="0" applyNumberFormat="1" applyBorder="1" applyAlignment="1"/>
    <xf numFmtId="0" fontId="0" fillId="8" borderId="12" xfId="0" applyFill="1" applyBorder="1"/>
    <xf numFmtId="0" fontId="4" fillId="0" borderId="3" xfId="0" applyFont="1" applyBorder="1" applyAlignment="1">
      <alignment horizontal="center" wrapText="1"/>
    </xf>
    <xf numFmtId="0" fontId="4" fillId="0" borderId="3" xfId="0" applyFont="1" applyBorder="1" applyAlignment="1">
      <alignment horizontal="center"/>
    </xf>
    <xf numFmtId="0" fontId="4" fillId="0" borderId="57" xfId="0" applyFont="1" applyBorder="1" applyAlignment="1">
      <alignment horizontal="center"/>
    </xf>
    <xf numFmtId="0" fontId="0" fillId="8" borderId="39" xfId="0" applyFill="1" applyBorder="1"/>
    <xf numFmtId="0" fontId="0" fillId="8" borderId="55" xfId="0" applyFill="1" applyBorder="1"/>
    <xf numFmtId="0" fontId="0" fillId="8" borderId="41" xfId="0" applyFill="1" applyBorder="1"/>
    <xf numFmtId="0" fontId="0" fillId="8" borderId="82" xfId="0" applyFill="1" applyBorder="1"/>
    <xf numFmtId="0" fontId="10" fillId="8" borderId="40" xfId="0" applyFont="1" applyFill="1" applyBorder="1" applyAlignment="1">
      <alignment wrapText="1"/>
    </xf>
    <xf numFmtId="3" fontId="0" fillId="7" borderId="14" xfId="0" applyNumberFormat="1" applyFill="1" applyBorder="1" applyAlignment="1" applyProtection="1">
      <alignment horizontal="right"/>
      <protection locked="0"/>
    </xf>
    <xf numFmtId="3" fontId="0" fillId="7" borderId="25" xfId="0" applyNumberFormat="1" applyFill="1" applyBorder="1" applyProtection="1">
      <protection locked="0"/>
    </xf>
    <xf numFmtId="174" fontId="0" fillId="7" borderId="25" xfId="0" applyNumberFormat="1" applyFill="1" applyBorder="1" applyAlignment="1" applyProtection="1">
      <protection locked="0"/>
    </xf>
    <xf numFmtId="174" fontId="0" fillId="7" borderId="14" xfId="0" applyNumberFormat="1" applyFill="1" applyBorder="1" applyAlignment="1" applyProtection="1">
      <alignment horizontal="right"/>
      <protection locked="0"/>
    </xf>
    <xf numFmtId="174" fontId="0" fillId="7" borderId="29" xfId="0" applyNumberFormat="1" applyFill="1" applyBorder="1" applyAlignment="1" applyProtection="1">
      <alignment horizontal="right"/>
      <protection locked="0"/>
    </xf>
    <xf numFmtId="170" fontId="0" fillId="8" borderId="14" xfId="0" applyNumberFormat="1" applyFill="1" applyBorder="1" applyAlignment="1"/>
    <xf numFmtId="7" fontId="0" fillId="7" borderId="29" xfId="0" applyNumberFormat="1" applyFill="1" applyBorder="1" applyAlignment="1" applyProtection="1">
      <alignment horizontal="right"/>
      <protection locked="0"/>
    </xf>
    <xf numFmtId="174" fontId="0" fillId="8" borderId="30" xfId="0" applyNumberFormat="1" applyFill="1" applyBorder="1"/>
    <xf numFmtId="7" fontId="0" fillId="8" borderId="36" xfId="0" applyNumberFormat="1" applyFill="1" applyBorder="1"/>
    <xf numFmtId="174" fontId="0" fillId="8" borderId="2" xfId="0" applyNumberFormat="1" applyFill="1" applyBorder="1"/>
    <xf numFmtId="174" fontId="0" fillId="8" borderId="37" xfId="0" applyNumberFormat="1" applyFill="1" applyBorder="1"/>
    <xf numFmtId="174" fontId="0" fillId="8" borderId="36" xfId="0" applyNumberFormat="1" applyFill="1" applyBorder="1"/>
    <xf numFmtId="174" fontId="0" fillId="8" borderId="43" xfId="0" applyNumberFormat="1" applyFill="1" applyBorder="1"/>
    <xf numFmtId="2" fontId="10" fillId="8" borderId="23" xfId="0" applyNumberFormat="1" applyFont="1" applyFill="1" applyBorder="1" applyAlignment="1">
      <alignment wrapText="1"/>
    </xf>
    <xf numFmtId="3" fontId="0" fillId="7" borderId="15" xfId="0" applyNumberFormat="1" applyFill="1" applyBorder="1" applyAlignment="1" applyProtection="1">
      <alignment horizontal="right"/>
      <protection locked="0"/>
    </xf>
    <xf numFmtId="3" fontId="0" fillId="7" borderId="56" xfId="0" applyNumberFormat="1" applyFill="1" applyBorder="1" applyProtection="1">
      <protection locked="0"/>
    </xf>
    <xf numFmtId="174" fontId="0" fillId="7" borderId="56" xfId="0" applyNumberFormat="1" applyFill="1" applyBorder="1" applyAlignment="1" applyProtection="1">
      <protection locked="0"/>
    </xf>
    <xf numFmtId="174" fontId="0" fillId="7" borderId="15" xfId="0" applyNumberFormat="1" applyFill="1" applyBorder="1" applyAlignment="1" applyProtection="1">
      <alignment horizontal="right"/>
      <protection locked="0"/>
    </xf>
    <xf numFmtId="174" fontId="0" fillId="7" borderId="0" xfId="0" applyNumberFormat="1" applyFill="1" applyBorder="1" applyAlignment="1" applyProtection="1">
      <alignment horizontal="right"/>
      <protection locked="0"/>
    </xf>
    <xf numFmtId="170" fontId="0" fillId="8" borderId="15" xfId="0" applyNumberFormat="1" applyFill="1" applyBorder="1" applyAlignment="1"/>
    <xf numFmtId="7" fontId="0" fillId="7" borderId="0" xfId="0" applyNumberFormat="1" applyFill="1" applyBorder="1" applyAlignment="1" applyProtection="1">
      <alignment horizontal="right"/>
      <protection locked="0"/>
    </xf>
    <xf numFmtId="174" fontId="0" fillId="8" borderId="79" xfId="0" applyNumberFormat="1" applyFill="1" applyBorder="1"/>
    <xf numFmtId="3" fontId="0" fillId="7" borderId="52" xfId="0" applyNumberFormat="1" applyFill="1" applyBorder="1" applyAlignment="1" applyProtection="1">
      <alignment horizontal="right"/>
      <protection locked="0"/>
    </xf>
    <xf numFmtId="3" fontId="0" fillId="7" borderId="85" xfId="0" applyNumberFormat="1" applyFill="1" applyBorder="1" applyProtection="1">
      <protection locked="0"/>
    </xf>
    <xf numFmtId="174" fontId="0" fillId="7" borderId="85" xfId="0" applyNumberFormat="1" applyFill="1" applyBorder="1" applyAlignment="1" applyProtection="1">
      <protection locked="0"/>
    </xf>
    <xf numFmtId="174" fontId="0" fillId="7" borderId="52" xfId="0" applyNumberFormat="1" applyFill="1" applyBorder="1" applyAlignment="1" applyProtection="1">
      <alignment horizontal="right"/>
      <protection locked="0"/>
    </xf>
    <xf numFmtId="174" fontId="0" fillId="7" borderId="19" xfId="0" applyNumberFormat="1" applyFill="1" applyBorder="1" applyAlignment="1" applyProtection="1">
      <alignment horizontal="right"/>
      <protection locked="0"/>
    </xf>
    <xf numFmtId="170" fontId="0" fillId="8" borderId="52" xfId="0" applyNumberFormat="1" applyFill="1" applyBorder="1" applyAlignment="1"/>
    <xf numFmtId="7" fontId="0" fillId="7" borderId="19" xfId="0" applyNumberFormat="1" applyFill="1" applyBorder="1" applyAlignment="1" applyProtection="1">
      <alignment horizontal="right"/>
      <protection locked="0"/>
    </xf>
    <xf numFmtId="174" fontId="0" fillId="8" borderId="86" xfId="0" applyNumberFormat="1" applyFill="1" applyBorder="1"/>
    <xf numFmtId="7" fontId="0" fillId="8" borderId="45" xfId="0" applyNumberFormat="1" applyFill="1" applyBorder="1"/>
    <xf numFmtId="174" fontId="0" fillId="8" borderId="47" xfId="0" applyNumberFormat="1" applyFill="1" applyBorder="1"/>
    <xf numFmtId="174" fontId="0" fillId="8" borderId="59" xfId="0" applyNumberFormat="1" applyFill="1" applyBorder="1"/>
    <xf numFmtId="0" fontId="0" fillId="8" borderId="45" xfId="0" applyFill="1" applyBorder="1"/>
    <xf numFmtId="0" fontId="0" fillId="8" borderId="47" xfId="0" applyFill="1" applyBorder="1"/>
    <xf numFmtId="0" fontId="0" fillId="8" borderId="46" xfId="0" applyFill="1" applyBorder="1"/>
    <xf numFmtId="0" fontId="10" fillId="8" borderId="62" xfId="0" applyFont="1" applyFill="1" applyBorder="1" applyAlignment="1">
      <alignment wrapText="1"/>
    </xf>
    <xf numFmtId="7" fontId="0" fillId="8" borderId="0" xfId="0" applyNumberFormat="1" applyFill="1"/>
    <xf numFmtId="0" fontId="0" fillId="8" borderId="18" xfId="0" applyFill="1" applyBorder="1"/>
    <xf numFmtId="166" fontId="0" fillId="0" borderId="47" xfId="0" applyNumberFormat="1" applyBorder="1" applyAlignment="1">
      <alignment horizontal="center"/>
    </xf>
    <xf numFmtId="170" fontId="0" fillId="0" borderId="46" xfId="0" applyNumberFormat="1" applyBorder="1"/>
    <xf numFmtId="171" fontId="0" fillId="8" borderId="19" xfId="0" applyNumberFormat="1" applyFill="1" applyBorder="1"/>
    <xf numFmtId="0" fontId="0" fillId="8" borderId="19" xfId="0" applyFill="1" applyBorder="1"/>
    <xf numFmtId="0" fontId="0" fillId="8" borderId="20" xfId="0" applyFill="1" applyBorder="1"/>
    <xf numFmtId="3" fontId="0" fillId="7" borderId="25" xfId="0" applyNumberFormat="1" applyFill="1" applyBorder="1" applyAlignment="1" applyProtection="1">
      <alignment horizontal="right"/>
      <protection locked="0"/>
    </xf>
    <xf numFmtId="174" fontId="0" fillId="7" borderId="25" xfId="0" applyNumberFormat="1" applyFill="1" applyBorder="1" applyAlignment="1" applyProtection="1">
      <alignment horizontal="right"/>
      <protection locked="0"/>
    </xf>
    <xf numFmtId="0" fontId="10" fillId="8" borderId="23" xfId="0" applyFont="1" applyFill="1" applyBorder="1" applyAlignment="1">
      <alignment wrapText="1"/>
    </xf>
    <xf numFmtId="3" fontId="0" fillId="7" borderId="56" xfId="0" applyNumberFormat="1" applyFill="1" applyBorder="1" applyAlignment="1" applyProtection="1">
      <alignment horizontal="right"/>
      <protection locked="0"/>
    </xf>
    <xf numFmtId="174" fontId="0" fillId="7" borderId="56" xfId="0" applyNumberFormat="1" applyFill="1" applyBorder="1" applyAlignment="1" applyProtection="1">
      <alignment horizontal="right"/>
      <protection locked="0"/>
    </xf>
    <xf numFmtId="3" fontId="0" fillId="7" borderId="85" xfId="0" applyNumberFormat="1" applyFill="1" applyBorder="1" applyAlignment="1" applyProtection="1">
      <alignment horizontal="right"/>
      <protection locked="0"/>
    </xf>
    <xf numFmtId="174" fontId="0" fillId="7" borderId="85" xfId="0" applyNumberFormat="1" applyFill="1" applyBorder="1" applyAlignment="1" applyProtection="1">
      <alignment horizontal="right"/>
      <protection locked="0"/>
    </xf>
    <xf numFmtId="0" fontId="32" fillId="8" borderId="0" xfId="0" applyFont="1" applyFill="1" applyAlignment="1">
      <alignment horizontal="center"/>
    </xf>
    <xf numFmtId="0" fontId="34" fillId="8" borderId="0" xfId="0" applyFont="1" applyFill="1"/>
    <xf numFmtId="0" fontId="22" fillId="8" borderId="0" xfId="0" applyFont="1" applyFill="1"/>
    <xf numFmtId="0" fontId="10" fillId="8" borderId="0" xfId="0" applyFont="1" applyFill="1" applyAlignment="1">
      <alignment horizontal="left" wrapText="1"/>
    </xf>
    <xf numFmtId="0" fontId="23" fillId="8" borderId="0" xfId="0" applyFont="1" applyFill="1"/>
    <xf numFmtId="0" fontId="50" fillId="8" borderId="0" xfId="0" applyFont="1" applyFill="1"/>
    <xf numFmtId="0" fontId="10" fillId="8" borderId="0" xfId="0" applyFont="1" applyFill="1"/>
    <xf numFmtId="0" fontId="10" fillId="0" borderId="0" xfId="0" applyFont="1" applyFill="1" applyBorder="1" applyAlignment="1" applyProtection="1">
      <alignment horizontal="center"/>
      <protection locked="0"/>
    </xf>
    <xf numFmtId="0" fontId="12" fillId="0" borderId="0" xfId="0" applyFont="1" applyFill="1" applyBorder="1" applyAlignment="1" applyProtection="1">
      <protection locked="0"/>
    </xf>
    <xf numFmtId="0" fontId="3" fillId="0" borderId="0" xfId="0" applyFont="1" applyFill="1" applyBorder="1" applyAlignment="1" applyProtection="1">
      <alignment horizontal="center"/>
    </xf>
    <xf numFmtId="0" fontId="0" fillId="0" borderId="25" xfId="0" applyFill="1" applyBorder="1" applyProtection="1"/>
    <xf numFmtId="0" fontId="4" fillId="0" borderId="49" xfId="0" applyFont="1" applyFill="1" applyBorder="1" applyAlignment="1" applyProtection="1"/>
    <xf numFmtId="0" fontId="3" fillId="0" borderId="56" xfId="0" applyFont="1" applyFill="1" applyBorder="1" applyAlignment="1" applyProtection="1">
      <alignment horizontal="center"/>
    </xf>
    <xf numFmtId="0" fontId="1" fillId="8" borderId="0" xfId="0" applyFont="1" applyFill="1"/>
    <xf numFmtId="0" fontId="4" fillId="8" borderId="0" xfId="0" applyFont="1" applyFill="1" applyAlignment="1">
      <alignment horizontal="center"/>
    </xf>
    <xf numFmtId="0" fontId="18" fillId="8" borderId="0" xfId="0" applyFont="1" applyFill="1"/>
    <xf numFmtId="0" fontId="11" fillId="3" borderId="37"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24" xfId="0" applyFont="1" applyFill="1" applyBorder="1" applyAlignment="1" applyProtection="1">
      <alignment horizontal="center" vertical="center"/>
    </xf>
    <xf numFmtId="0" fontId="3" fillId="0" borderId="5"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4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5" xfId="0" applyFont="1" applyFill="1" applyBorder="1" applyAlignment="1" applyProtection="1">
      <alignment horizontal="center"/>
    </xf>
    <xf numFmtId="0" fontId="3" fillId="0" borderId="25" xfId="0" applyFont="1" applyFill="1" applyBorder="1" applyAlignment="1" applyProtection="1">
      <alignment horizontal="center"/>
    </xf>
    <xf numFmtId="0" fontId="3" fillId="0" borderId="31" xfId="0" applyFont="1" applyFill="1" applyBorder="1" applyAlignment="1" applyProtection="1">
      <alignment horizontal="center"/>
    </xf>
    <xf numFmtId="0" fontId="3" fillId="0" borderId="57" xfId="0" applyFont="1" applyFill="1" applyBorder="1" applyAlignment="1" applyProtection="1">
      <alignment horizontal="center"/>
    </xf>
    <xf numFmtId="38" fontId="10" fillId="0" borderId="14" xfId="1" applyNumberFormat="1" applyFont="1" applyFill="1" applyBorder="1" applyAlignment="1" applyProtection="1">
      <alignment horizontal="right"/>
    </xf>
    <xf numFmtId="38" fontId="10" fillId="0" borderId="3" xfId="1" applyNumberFormat="1" applyFont="1" applyFill="1" applyBorder="1" applyAlignment="1" applyProtection="1">
      <alignment horizontal="right"/>
    </xf>
    <xf numFmtId="0" fontId="3" fillId="0" borderId="22" xfId="0" applyFont="1" applyFill="1" applyBorder="1" applyAlignment="1" applyProtection="1">
      <alignment horizontal="center" vertical="center"/>
    </xf>
    <xf numFmtId="0" fontId="3" fillId="0" borderId="14" xfId="0" applyFont="1" applyFill="1" applyBorder="1" applyAlignment="1" applyProtection="1">
      <alignment horizontal="center"/>
    </xf>
    <xf numFmtId="0" fontId="3" fillId="0" borderId="3" xfId="0" applyFont="1" applyFill="1" applyBorder="1" applyAlignment="1" applyProtection="1">
      <alignment horizontal="center"/>
    </xf>
    <xf numFmtId="0" fontId="2" fillId="0" borderId="37" xfId="0" applyFont="1" applyFill="1" applyBorder="1" applyProtection="1">
      <protection locked="0"/>
    </xf>
    <xf numFmtId="0" fontId="2" fillId="0" borderId="24" xfId="0" applyFont="1" applyFill="1" applyBorder="1" applyProtection="1">
      <protection locked="0"/>
    </xf>
    <xf numFmtId="0" fontId="3" fillId="0" borderId="37" xfId="0" applyFont="1" applyFill="1" applyBorder="1" applyProtection="1">
      <protection locked="0"/>
    </xf>
    <xf numFmtId="0" fontId="3" fillId="0" borderId="4" xfId="0" applyFont="1" applyFill="1" applyBorder="1" applyProtection="1">
      <protection locked="0"/>
    </xf>
    <xf numFmtId="0" fontId="3" fillId="0" borderId="24" xfId="0" applyFont="1" applyFill="1" applyBorder="1" applyProtection="1">
      <protection locked="0"/>
    </xf>
    <xf numFmtId="0" fontId="2" fillId="0" borderId="4" xfId="0" applyFont="1" applyFill="1" applyBorder="1" applyProtection="1">
      <protection locked="0"/>
    </xf>
    <xf numFmtId="38" fontId="10" fillId="0" borderId="15" xfId="0" applyNumberFormat="1" applyFont="1" applyFill="1" applyBorder="1" applyAlignment="1" applyProtection="1">
      <alignment horizontal="right"/>
    </xf>
    <xf numFmtId="38" fontId="10" fillId="0" borderId="3" xfId="0" applyNumberFormat="1" applyFont="1" applyFill="1" applyBorder="1" applyAlignment="1" applyProtection="1">
      <alignment horizontal="right"/>
    </xf>
    <xf numFmtId="0" fontId="2" fillId="0" borderId="5" xfId="0" applyFont="1" applyFill="1" applyBorder="1" applyProtection="1">
      <protection locked="0"/>
    </xf>
    <xf numFmtId="0" fontId="2" fillId="0" borderId="29" xfId="0" applyFont="1" applyFill="1" applyBorder="1" applyProtection="1">
      <protection locked="0"/>
    </xf>
    <xf numFmtId="0" fontId="2" fillId="0" borderId="31" xfId="0" applyFont="1" applyFill="1" applyBorder="1" applyProtection="1">
      <protection locked="0"/>
    </xf>
    <xf numFmtId="0" fontId="2" fillId="0" borderId="22" xfId="0" applyFont="1" applyFill="1" applyBorder="1" applyProtection="1">
      <protection locked="0"/>
    </xf>
    <xf numFmtId="0" fontId="6" fillId="0" borderId="31"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5" fillId="3" borderId="5" xfId="0" applyFont="1" applyFill="1" applyBorder="1" applyAlignment="1" applyProtection="1">
      <alignment vertical="center"/>
    </xf>
    <xf numFmtId="0" fontId="5" fillId="3" borderId="29" xfId="0" applyFont="1" applyFill="1" applyBorder="1" applyAlignment="1" applyProtection="1">
      <alignment vertical="center"/>
    </xf>
    <xf numFmtId="0" fontId="5" fillId="3" borderId="31" xfId="0" applyFont="1" applyFill="1" applyBorder="1" applyAlignment="1" applyProtection="1">
      <alignment vertical="center"/>
    </xf>
    <xf numFmtId="0" fontId="5" fillId="3" borderId="22" xfId="0" applyFont="1" applyFill="1" applyBorder="1" applyAlignment="1" applyProtection="1">
      <alignment vertical="center"/>
    </xf>
    <xf numFmtId="0" fontId="3" fillId="3" borderId="25" xfId="0" applyFont="1" applyFill="1" applyBorder="1" applyAlignment="1" applyProtection="1">
      <alignment horizontal="center" vertical="center" wrapText="1"/>
    </xf>
    <xf numFmtId="0" fontId="3" fillId="3" borderId="57" xfId="0" applyFont="1" applyFill="1" applyBorder="1" applyAlignment="1" applyProtection="1">
      <alignment horizontal="center" vertical="center" wrapText="1"/>
    </xf>
    <xf numFmtId="1" fontId="2" fillId="0" borderId="37" xfId="0" applyNumberFormat="1" applyFont="1" applyFill="1" applyBorder="1" applyProtection="1">
      <protection locked="0"/>
    </xf>
    <xf numFmtId="1" fontId="2" fillId="0" borderId="4" xfId="0" applyNumberFormat="1" applyFont="1" applyFill="1" applyBorder="1" applyProtection="1">
      <protection locked="0"/>
    </xf>
    <xf numFmtId="1" fontId="2" fillId="0" borderId="24" xfId="0" applyNumberFormat="1" applyFont="1" applyFill="1" applyBorder="1" applyProtection="1">
      <protection locked="0"/>
    </xf>
    <xf numFmtId="0" fontId="2" fillId="0" borderId="4" xfId="0" applyFont="1" applyFill="1" applyBorder="1" applyAlignment="1" applyProtection="1">
      <alignment horizontal="center"/>
      <protection locked="0"/>
    </xf>
    <xf numFmtId="0" fontId="2" fillId="0" borderId="24" xfId="0" applyFont="1" applyFill="1" applyBorder="1" applyAlignment="1" applyProtection="1">
      <alignment horizontal="center"/>
      <protection locked="0"/>
    </xf>
    <xf numFmtId="0" fontId="2" fillId="0" borderId="37" xfId="0" applyFont="1" applyFill="1" applyBorder="1" applyAlignment="1" applyProtection="1">
      <alignment horizontal="left"/>
      <protection locked="0"/>
    </xf>
    <xf numFmtId="0" fontId="2" fillId="0" borderId="4" xfId="0" applyFont="1" applyFill="1" applyBorder="1" applyAlignment="1" applyProtection="1">
      <alignment horizontal="left"/>
      <protection locked="0"/>
    </xf>
    <xf numFmtId="0" fontId="2" fillId="0" borderId="24" xfId="0" applyFont="1" applyFill="1" applyBorder="1" applyAlignment="1" applyProtection="1">
      <alignment horizontal="left"/>
      <protection locked="0"/>
    </xf>
    <xf numFmtId="3" fontId="2" fillId="0" borderId="1" xfId="0" applyNumberFormat="1" applyFont="1" applyFill="1" applyBorder="1" applyProtection="1">
      <protection locked="0"/>
    </xf>
    <xf numFmtId="167" fontId="10" fillId="0" borderId="64" xfId="0" applyNumberFormat="1" applyFont="1" applyFill="1" applyBorder="1" applyAlignment="1" applyProtection="1">
      <alignment horizontal="right"/>
      <protection locked="0"/>
    </xf>
    <xf numFmtId="0" fontId="3" fillId="0" borderId="37"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0" fontId="3" fillId="0" borderId="24" xfId="0" applyFont="1" applyFill="1" applyBorder="1" applyAlignment="1" applyProtection="1">
      <alignment horizontal="left" vertical="top" wrapText="1"/>
    </xf>
    <xf numFmtId="0" fontId="2" fillId="0" borderId="25" xfId="0" applyFont="1" applyFill="1" applyBorder="1" applyProtection="1">
      <protection locked="0"/>
    </xf>
    <xf numFmtId="0" fontId="2" fillId="0" borderId="57" xfId="0" applyFont="1" applyFill="1" applyBorder="1" applyProtection="1">
      <protection locked="0"/>
    </xf>
    <xf numFmtId="0" fontId="6"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24" xfId="0" applyBorder="1" applyAlignment="1" applyProtection="1">
      <protection locked="0"/>
    </xf>
    <xf numFmtId="0" fontId="6" fillId="0" borderId="22" xfId="0" applyFont="1" applyBorder="1" applyAlignment="1" applyProtection="1">
      <alignment horizontal="left"/>
      <protection locked="0"/>
    </xf>
    <xf numFmtId="0" fontId="0" fillId="0" borderId="22" xfId="0" applyBorder="1" applyAlignment="1" applyProtection="1">
      <alignment horizontal="left"/>
      <protection locked="0"/>
    </xf>
    <xf numFmtId="0" fontId="0" fillId="0" borderId="57" xfId="0" applyBorder="1" applyAlignment="1" applyProtection="1">
      <protection locked="0"/>
    </xf>
    <xf numFmtId="41" fontId="10" fillId="0" borderId="15" xfId="0" applyNumberFormat="1" applyFont="1" applyFill="1" applyBorder="1" applyAlignment="1" applyProtection="1">
      <alignment horizontal="center"/>
    </xf>
    <xf numFmtId="41" fontId="10" fillId="0" borderId="3" xfId="0" applyNumberFormat="1" applyFont="1" applyFill="1" applyBorder="1" applyAlignment="1" applyProtection="1">
      <alignment horizontal="center"/>
    </xf>
    <xf numFmtId="0" fontId="3" fillId="0" borderId="29"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38" fontId="0" fillId="0" borderId="15" xfId="0" applyNumberFormat="1" applyFill="1" applyBorder="1" applyAlignment="1" applyProtection="1">
      <alignment horizontal="right"/>
    </xf>
    <xf numFmtId="38" fontId="0" fillId="0" borderId="3" xfId="0" applyNumberFormat="1" applyFill="1" applyBorder="1" applyAlignment="1" applyProtection="1">
      <alignment horizontal="right"/>
    </xf>
    <xf numFmtId="167" fontId="0" fillId="0" borderId="64" xfId="0" applyNumberFormat="1" applyFill="1" applyBorder="1" applyAlignment="1" applyProtection="1">
      <alignment horizontal="right"/>
    </xf>
    <xf numFmtId="38" fontId="11" fillId="0" borderId="15" xfId="0" applyNumberFormat="1" applyFont="1" applyFill="1" applyBorder="1" applyAlignment="1" applyProtection="1">
      <alignment horizontal="right"/>
    </xf>
    <xf numFmtId="38" fontId="11" fillId="0" borderId="3" xfId="0" applyNumberFormat="1" applyFont="1" applyFill="1" applyBorder="1" applyAlignment="1" applyProtection="1">
      <alignment horizontal="right"/>
    </xf>
    <xf numFmtId="0" fontId="6" fillId="0" borderId="37" xfId="0" applyFont="1" applyFill="1" applyBorder="1" applyAlignment="1" applyProtection="1">
      <alignment vertical="center"/>
      <protection locked="0"/>
    </xf>
    <xf numFmtId="0" fontId="0" fillId="0" borderId="4" xfId="0" applyBorder="1" applyAlignment="1" applyProtection="1">
      <protection locked="0"/>
    </xf>
    <xf numFmtId="0" fontId="0" fillId="0" borderId="22" xfId="0" applyFill="1" applyBorder="1" applyAlignment="1" applyProtection="1">
      <alignment horizontal="center"/>
      <protection locked="0"/>
    </xf>
    <xf numFmtId="0" fontId="6" fillId="0" borderId="29" xfId="0" applyFont="1" applyFill="1" applyBorder="1" applyAlignment="1" applyProtection="1">
      <alignment horizontal="left" vertical="top"/>
      <protection locked="0"/>
    </xf>
    <xf numFmtId="0" fontId="6" fillId="0" borderId="29" xfId="0" applyFont="1" applyFill="1" applyBorder="1" applyAlignment="1" applyProtection="1">
      <alignment vertical="top"/>
      <protection locked="0"/>
    </xf>
    <xf numFmtId="0" fontId="15" fillId="0" borderId="37" xfId="0" applyFont="1" applyFill="1" applyBorder="1" applyAlignment="1" applyProtection="1">
      <alignment horizontal="center"/>
      <protection locked="0"/>
    </xf>
    <xf numFmtId="0" fontId="15" fillId="0" borderId="4" xfId="0" applyFont="1" applyFill="1" applyBorder="1" applyAlignment="1" applyProtection="1">
      <alignment horizontal="center"/>
      <protection locked="0"/>
    </xf>
    <xf numFmtId="0" fontId="15" fillId="0" borderId="24" xfId="0" applyFont="1" applyFill="1" applyBorder="1" applyAlignment="1" applyProtection="1">
      <alignment horizontal="center"/>
      <protection locked="0"/>
    </xf>
    <xf numFmtId="0" fontId="3" fillId="0" borderId="37" xfId="0" applyFont="1" applyFill="1" applyBorder="1" applyAlignment="1" applyProtection="1">
      <alignment horizontal="center"/>
    </xf>
    <xf numFmtId="0" fontId="3" fillId="0" borderId="24" xfId="0" applyFont="1" applyFill="1" applyBorder="1" applyAlignment="1" applyProtection="1">
      <alignment horizontal="center"/>
    </xf>
    <xf numFmtId="0" fontId="0" fillId="0" borderId="57" xfId="0" applyFill="1" applyBorder="1" applyAlignment="1" applyProtection="1">
      <alignment horizontal="center"/>
      <protection locked="0"/>
    </xf>
    <xf numFmtId="0" fontId="6" fillId="0" borderId="37" xfId="0" applyFont="1" applyFill="1" applyBorder="1" applyAlignment="1" applyProtection="1">
      <protection locked="0"/>
    </xf>
    <xf numFmtId="0" fontId="4" fillId="0" borderId="5"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3" fillId="0" borderId="4" xfId="0" applyFont="1" applyFill="1" applyBorder="1" applyAlignment="1" applyProtection="1">
      <alignment horizontal="center"/>
    </xf>
    <xf numFmtId="0" fontId="15" fillId="0" borderId="37" xfId="0" applyFont="1" applyFill="1" applyBorder="1" applyProtection="1">
      <protection locked="0"/>
    </xf>
    <xf numFmtId="0" fontId="15" fillId="0" borderId="24" xfId="0" applyFont="1" applyFill="1" applyBorder="1" applyProtection="1">
      <protection locked="0"/>
    </xf>
    <xf numFmtId="0" fontId="6" fillId="0" borderId="29" xfId="0" applyFont="1" applyFill="1" applyBorder="1" applyProtection="1">
      <protection locked="0"/>
    </xf>
    <xf numFmtId="0" fontId="6" fillId="0" borderId="25" xfId="0" applyFont="1" applyFill="1" applyBorder="1" applyProtection="1">
      <protection locked="0"/>
    </xf>
    <xf numFmtId="0" fontId="0" fillId="0" borderId="0" xfId="0" applyFill="1" applyBorder="1" applyAlignment="1" applyProtection="1">
      <alignment horizontal="center"/>
    </xf>
    <xf numFmtId="0" fontId="0" fillId="0" borderId="56" xfId="0" applyFill="1" applyBorder="1" applyAlignment="1" applyProtection="1">
      <alignment horizontal="center"/>
    </xf>
    <xf numFmtId="0" fontId="0" fillId="0" borderId="31" xfId="0" applyFill="1" applyBorder="1" applyAlignment="1" applyProtection="1">
      <alignment horizontal="center"/>
      <protection locked="0"/>
    </xf>
    <xf numFmtId="167" fontId="10" fillId="0" borderId="87" xfId="0" applyNumberFormat="1" applyFont="1" applyFill="1" applyBorder="1" applyAlignment="1" applyProtection="1">
      <alignment horizontal="right"/>
      <protection locked="0"/>
    </xf>
    <xf numFmtId="167" fontId="10" fillId="0" borderId="63" xfId="0" applyNumberFormat="1" applyFont="1" applyFill="1" applyBorder="1" applyAlignment="1" applyProtection="1">
      <alignment horizontal="right"/>
      <protection locked="0"/>
    </xf>
    <xf numFmtId="0" fontId="6" fillId="0" borderId="37" xfId="0" applyFont="1" applyFill="1" applyBorder="1" applyProtection="1">
      <protection locked="0"/>
    </xf>
    <xf numFmtId="0" fontId="6" fillId="0" borderId="24" xfId="0" applyFont="1" applyFill="1" applyBorder="1" applyProtection="1">
      <protection locked="0"/>
    </xf>
    <xf numFmtId="0" fontId="8" fillId="0" borderId="37" xfId="0" applyFont="1" applyFill="1" applyBorder="1" applyAlignment="1" applyProtection="1">
      <alignment horizontal="right"/>
    </xf>
    <xf numFmtId="0" fontId="8" fillId="0" borderId="4" xfId="0" applyFont="1" applyFill="1" applyBorder="1" applyAlignment="1" applyProtection="1">
      <alignment horizontal="right"/>
    </xf>
    <xf numFmtId="0" fontId="8" fillId="0" borderId="24" xfId="0" applyFont="1" applyFill="1" applyBorder="1" applyAlignment="1" applyProtection="1">
      <alignment horizontal="right"/>
    </xf>
    <xf numFmtId="0" fontId="6" fillId="0" borderId="4" xfId="0" applyFont="1" applyFill="1" applyBorder="1" applyProtection="1">
      <protection locked="0"/>
    </xf>
    <xf numFmtId="0" fontId="10" fillId="0" borderId="4" xfId="0" applyFont="1" applyFill="1" applyBorder="1" applyAlignment="1" applyProtection="1">
      <alignment horizontal="center"/>
      <protection locked="0"/>
    </xf>
    <xf numFmtId="0" fontId="10" fillId="0" borderId="24" xfId="0" applyFont="1" applyFill="1" applyBorder="1" applyAlignment="1" applyProtection="1">
      <alignment horizontal="center"/>
      <protection locked="0"/>
    </xf>
    <xf numFmtId="38" fontId="10" fillId="0" borderId="14" xfId="1" applyNumberFormat="1" applyFont="1" applyFill="1" applyBorder="1" applyAlignment="1" applyProtection="1">
      <alignment horizontal="right"/>
      <protection locked="0"/>
    </xf>
    <xf numFmtId="38" fontId="10" fillId="0" borderId="3" xfId="1" applyNumberFormat="1" applyFont="1" applyFill="1" applyBorder="1" applyAlignment="1" applyProtection="1">
      <alignment horizontal="right"/>
      <protection locked="0"/>
    </xf>
    <xf numFmtId="14" fontId="2" fillId="0" borderId="37" xfId="0" applyNumberFormat="1" applyFont="1" applyFill="1" applyBorder="1" applyProtection="1">
      <protection locked="0"/>
    </xf>
    <xf numFmtId="0" fontId="3" fillId="0" borderId="0" xfId="0" applyFont="1" applyFill="1" applyBorder="1" applyAlignment="1" applyProtection="1">
      <alignment horizontal="left"/>
    </xf>
    <xf numFmtId="164" fontId="4" fillId="0" borderId="0" xfId="0" applyNumberFormat="1" applyFont="1" applyFill="1" applyBorder="1" applyProtection="1"/>
    <xf numFmtId="38" fontId="11" fillId="0" borderId="14" xfId="1" applyNumberFormat="1" applyFont="1" applyFill="1" applyBorder="1" applyAlignment="1" applyProtection="1">
      <alignment horizontal="right"/>
    </xf>
    <xf numFmtId="38" fontId="11" fillId="0" borderId="15" xfId="1" applyNumberFormat="1" applyFont="1" applyFill="1" applyBorder="1" applyAlignment="1" applyProtection="1">
      <alignment horizontal="right"/>
    </xf>
    <xf numFmtId="38" fontId="11" fillId="0" borderId="3" xfId="1" applyNumberFormat="1" applyFont="1" applyFill="1" applyBorder="1" applyAlignment="1" applyProtection="1">
      <alignment horizontal="right"/>
    </xf>
    <xf numFmtId="0" fontId="3" fillId="0" borderId="49" xfId="0" applyFont="1" applyFill="1" applyBorder="1" applyAlignment="1" applyProtection="1">
      <alignment horizontal="right"/>
    </xf>
    <xf numFmtId="0" fontId="4" fillId="3" borderId="5" xfId="0" applyFont="1" applyFill="1" applyBorder="1" applyAlignment="1" applyProtection="1">
      <alignment horizontal="left" vertical="center"/>
    </xf>
    <xf numFmtId="0" fontId="4" fillId="3" borderId="29" xfId="0" applyFont="1" applyFill="1" applyBorder="1" applyAlignment="1" applyProtection="1">
      <alignment horizontal="left" vertical="center"/>
    </xf>
    <xf numFmtId="0" fontId="4" fillId="3" borderId="25" xfId="0" applyFont="1" applyFill="1" applyBorder="1" applyAlignment="1" applyProtection="1">
      <alignment horizontal="left" vertical="center"/>
    </xf>
    <xf numFmtId="0" fontId="4" fillId="3" borderId="49"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56" xfId="0" applyFont="1" applyFill="1" applyBorder="1" applyAlignment="1" applyProtection="1">
      <alignment horizontal="left" vertical="center"/>
    </xf>
    <xf numFmtId="0" fontId="4" fillId="3" borderId="31" xfId="0" applyFont="1" applyFill="1" applyBorder="1" applyAlignment="1" applyProtection="1">
      <alignment horizontal="left" vertical="center"/>
    </xf>
    <xf numFmtId="0" fontId="4" fillId="3" borderId="22" xfId="0" applyFont="1" applyFill="1" applyBorder="1" applyAlignment="1" applyProtection="1">
      <alignment horizontal="left" vertical="center"/>
    </xf>
    <xf numFmtId="0" fontId="4" fillId="3" borderId="57" xfId="0" applyFont="1" applyFill="1" applyBorder="1" applyAlignment="1" applyProtection="1">
      <alignment horizontal="left" vertical="center"/>
    </xf>
    <xf numFmtId="0" fontId="3" fillId="0" borderId="14" xfId="0" applyFont="1" applyFill="1" applyBorder="1" applyProtection="1"/>
    <xf numFmtId="0" fontId="3" fillId="0" borderId="3" xfId="0" applyFont="1" applyFill="1" applyBorder="1" applyProtection="1"/>
    <xf numFmtId="0" fontId="11" fillId="3" borderId="37" xfId="0" applyFont="1" applyFill="1" applyBorder="1" applyAlignment="1" applyProtection="1">
      <alignment vertical="center"/>
    </xf>
    <xf numFmtId="0" fontId="11" fillId="3" borderId="4" xfId="0" applyFont="1" applyFill="1" applyBorder="1" applyAlignment="1" applyProtection="1">
      <alignment vertical="center"/>
    </xf>
    <xf numFmtId="0" fontId="11" fillId="3" borderId="24" xfId="0" applyFont="1" applyFill="1" applyBorder="1" applyAlignment="1" applyProtection="1">
      <alignment vertical="center"/>
    </xf>
    <xf numFmtId="38" fontId="0" fillId="0" borderId="15" xfId="0" applyNumberFormat="1" applyFill="1" applyBorder="1" applyAlignment="1" applyProtection="1">
      <alignment horizontal="right" vertical="center"/>
    </xf>
    <xf numFmtId="38" fontId="0" fillId="0" borderId="3" xfId="0" applyNumberFormat="1" applyFill="1" applyBorder="1" applyAlignment="1" applyProtection="1">
      <alignment horizontal="right" vertical="center"/>
    </xf>
    <xf numFmtId="0" fontId="0" fillId="0" borderId="31" xfId="0" applyBorder="1" applyAlignment="1" applyProtection="1">
      <alignment horizontal="center"/>
      <protection locked="0"/>
    </xf>
    <xf numFmtId="0" fontId="0" fillId="0" borderId="22" xfId="0" applyBorder="1" applyAlignment="1" applyProtection="1">
      <alignment horizontal="center"/>
      <protection locked="0"/>
    </xf>
    <xf numFmtId="0" fontId="6" fillId="0" borderId="4" xfId="0" applyFont="1" applyBorder="1" applyAlignment="1" applyProtection="1">
      <alignment horizontal="center" vertical="top"/>
      <protection locked="0"/>
    </xf>
    <xf numFmtId="0" fontId="6" fillId="0" borderId="4" xfId="0" applyFont="1" applyBorder="1" applyAlignment="1" applyProtection="1">
      <alignment vertical="top"/>
      <protection locked="0"/>
    </xf>
    <xf numFmtId="0" fontId="6" fillId="0" borderId="29" xfId="0" applyFont="1" applyBorder="1" applyAlignment="1" applyProtection="1">
      <alignment horizontal="center" vertical="top"/>
      <protection locked="0"/>
    </xf>
    <xf numFmtId="0" fontId="0" fillId="0" borderId="25" xfId="0" applyBorder="1" applyAlignment="1">
      <alignment horizontal="center" vertical="top"/>
    </xf>
    <xf numFmtId="0" fontId="0" fillId="0" borderId="24" xfId="0" applyBorder="1" applyAlignment="1">
      <alignment horizontal="center" vertical="top"/>
    </xf>
    <xf numFmtId="0" fontId="6" fillId="0" borderId="29" xfId="0" applyFont="1" applyBorder="1" applyAlignment="1" applyProtection="1">
      <alignment vertical="top"/>
      <protection locked="0"/>
    </xf>
    <xf numFmtId="0" fontId="37" fillId="7" borderId="26" xfId="0" applyFont="1" applyFill="1" applyBorder="1" applyAlignment="1" applyProtection="1">
      <alignment horizontal="left"/>
    </xf>
    <xf numFmtId="0" fontId="37" fillId="7" borderId="4" xfId="0" applyFont="1" applyFill="1" applyBorder="1" applyAlignment="1" applyProtection="1">
      <alignment horizontal="left"/>
    </xf>
    <xf numFmtId="0" fontId="2" fillId="6" borderId="29" xfId="0" applyFont="1" applyFill="1" applyBorder="1" applyAlignment="1" applyProtection="1">
      <alignment horizontal="center"/>
    </xf>
    <xf numFmtId="0" fontId="2" fillId="6" borderId="22" xfId="0" applyFont="1" applyFill="1" applyBorder="1" applyAlignment="1" applyProtection="1">
      <alignment horizontal="center"/>
    </xf>
    <xf numFmtId="0" fontId="0" fillId="0" borderId="37"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4" xfId="0" applyBorder="1" applyAlignment="1" applyProtection="1">
      <alignment horizontal="center"/>
      <protection locked="0"/>
    </xf>
    <xf numFmtId="0" fontId="2" fillId="3" borderId="29" xfId="0" applyFont="1" applyFill="1" applyBorder="1" applyAlignment="1" applyProtection="1">
      <alignment horizontal="center"/>
    </xf>
    <xf numFmtId="0" fontId="2" fillId="3" borderId="22" xfId="0" applyFont="1" applyFill="1" applyBorder="1" applyAlignment="1" applyProtection="1">
      <alignment horizontal="center"/>
    </xf>
    <xf numFmtId="0" fontId="2" fillId="3" borderId="5" xfId="0" applyFont="1" applyFill="1" applyBorder="1" applyAlignment="1" applyProtection="1">
      <alignment horizontal="center"/>
    </xf>
    <xf numFmtId="0" fontId="2" fillId="3" borderId="25" xfId="0" applyFont="1" applyFill="1" applyBorder="1" applyAlignment="1" applyProtection="1">
      <alignment horizontal="center"/>
    </xf>
    <xf numFmtId="0" fontId="2" fillId="3" borderId="31" xfId="0" applyFont="1" applyFill="1" applyBorder="1" applyAlignment="1" applyProtection="1">
      <alignment horizontal="center"/>
    </xf>
    <xf numFmtId="0" fontId="2" fillId="3" borderId="57" xfId="0" applyFont="1" applyFill="1" applyBorder="1" applyAlignment="1" applyProtection="1">
      <alignment horizontal="center"/>
    </xf>
    <xf numFmtId="0" fontId="0" fillId="0" borderId="4" xfId="0" applyBorder="1" applyAlignment="1">
      <alignment horizontal="center"/>
    </xf>
    <xf numFmtId="0" fontId="0" fillId="0" borderId="24" xfId="0" applyBorder="1" applyAlignment="1">
      <alignment horizontal="center"/>
    </xf>
    <xf numFmtId="38" fontId="1" fillId="0" borderId="37" xfId="2" applyNumberFormat="1" applyBorder="1" applyAlignment="1">
      <alignment horizontal="center"/>
    </xf>
    <xf numFmtId="0" fontId="0" fillId="0" borderId="27" xfId="0" applyBorder="1" applyAlignment="1">
      <alignment horizontal="center"/>
    </xf>
    <xf numFmtId="0" fontId="4" fillId="0" borderId="22" xfId="7" applyFont="1" applyFill="1" applyBorder="1" applyAlignment="1" applyProtection="1">
      <alignment horizontal="center"/>
    </xf>
    <xf numFmtId="38" fontId="1" fillId="0" borderId="41" xfId="2" applyNumberFormat="1" applyBorder="1" applyAlignment="1">
      <alignment horizontal="center"/>
    </xf>
    <xf numFmtId="0" fontId="0" fillId="0" borderId="58" xfId="0" applyBorder="1" applyAlignment="1">
      <alignment horizontal="center"/>
    </xf>
    <xf numFmtId="0" fontId="0" fillId="0" borderId="40" xfId="0" applyBorder="1" applyAlignment="1">
      <alignment horizontal="center"/>
    </xf>
    <xf numFmtId="0" fontId="13" fillId="0" borderId="0" xfId="8" applyNumberFormat="1" applyFont="1" applyFill="1" applyBorder="1" applyAlignment="1" applyProtection="1">
      <alignment horizontal="center"/>
      <protection locked="0"/>
    </xf>
    <xf numFmtId="0" fontId="0" fillId="0" borderId="0" xfId="0" applyAlignment="1" applyProtection="1">
      <protection locked="0"/>
    </xf>
    <xf numFmtId="37" fontId="4" fillId="0" borderId="22" xfId="0" applyNumberFormat="1" applyFont="1" applyBorder="1" applyAlignment="1" applyProtection="1">
      <alignment horizontal="center"/>
    </xf>
    <xf numFmtId="0" fontId="4" fillId="0" borderId="22" xfId="0" applyFont="1" applyBorder="1" applyAlignment="1">
      <alignment horizontal="center"/>
    </xf>
    <xf numFmtId="0" fontId="4" fillId="0" borderId="22" xfId="7" applyFont="1" applyFill="1" applyBorder="1" applyAlignment="1" applyProtection="1">
      <alignment horizontal="center"/>
      <protection locked="0"/>
    </xf>
    <xf numFmtId="179" fontId="0" fillId="7" borderId="49" xfId="0" applyNumberFormat="1" applyFill="1" applyBorder="1" applyAlignment="1" applyProtection="1">
      <alignment horizontal="center"/>
      <protection locked="0"/>
    </xf>
    <xf numFmtId="179" fontId="0" fillId="7" borderId="56" xfId="0" applyNumberFormat="1" applyFill="1" applyBorder="1" applyAlignment="1" applyProtection="1">
      <alignment horizontal="center"/>
      <protection locked="0"/>
    </xf>
    <xf numFmtId="0" fontId="0" fillId="7" borderId="12" xfId="0" applyFill="1" applyBorder="1" applyAlignment="1" applyProtection="1">
      <alignment horizontal="left"/>
      <protection locked="0"/>
    </xf>
    <xf numFmtId="0" fontId="0" fillId="7" borderId="0" xfId="0" applyFill="1" applyBorder="1" applyAlignment="1" applyProtection="1">
      <alignment horizontal="left"/>
      <protection locked="0"/>
    </xf>
    <xf numFmtId="0" fontId="0" fillId="7" borderId="56" xfId="0" applyFill="1" applyBorder="1" applyAlignment="1" applyProtection="1">
      <alignment horizontal="left"/>
      <protection locked="0"/>
    </xf>
    <xf numFmtId="0" fontId="4" fillId="8" borderId="12" xfId="0" applyFont="1" applyFill="1" applyBorder="1" applyAlignment="1">
      <alignment horizontal="left"/>
    </xf>
    <xf numFmtId="0" fontId="4" fillId="8" borderId="56" xfId="0" applyFont="1" applyFill="1" applyBorder="1" applyAlignment="1">
      <alignment horizontal="left"/>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4"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8" borderId="0" xfId="0" applyFont="1" applyFill="1" applyBorder="1" applyAlignment="1">
      <alignment horizontal="left"/>
    </xf>
    <xf numFmtId="0" fontId="0" fillId="7" borderId="28" xfId="0" applyFill="1" applyBorder="1" applyAlignment="1" applyProtection="1">
      <alignment horizontal="left"/>
      <protection locked="0"/>
    </xf>
    <xf numFmtId="0" fontId="0" fillId="7" borderId="29" xfId="0" applyFill="1" applyBorder="1" applyAlignment="1" applyProtection="1">
      <alignment horizontal="left"/>
      <protection locked="0"/>
    </xf>
    <xf numFmtId="0" fontId="0" fillId="7" borderId="25" xfId="0" applyFill="1" applyBorder="1" applyAlignment="1" applyProtection="1">
      <alignment horizontal="left"/>
      <protection locked="0"/>
    </xf>
    <xf numFmtId="0" fontId="4" fillId="3" borderId="9" xfId="0" applyFont="1" applyFill="1" applyBorder="1" applyAlignment="1">
      <alignment horizontal="left" wrapText="1"/>
    </xf>
    <xf numFmtId="0" fontId="4" fillId="3" borderId="10" xfId="0" applyFont="1" applyFill="1" applyBorder="1" applyAlignment="1">
      <alignment horizontal="left" wrapText="1"/>
    </xf>
    <xf numFmtId="0" fontId="4" fillId="3" borderId="54" xfId="0" applyFont="1" applyFill="1" applyBorder="1" applyAlignment="1">
      <alignment horizontal="left" wrapText="1"/>
    </xf>
    <xf numFmtId="0" fontId="4" fillId="3" borderId="18" xfId="0" applyFont="1" applyFill="1" applyBorder="1" applyAlignment="1">
      <alignment horizontal="left" wrapText="1"/>
    </xf>
    <xf numFmtId="0" fontId="4" fillId="3" borderId="19" xfId="0" applyFont="1" applyFill="1" applyBorder="1" applyAlignment="1">
      <alignment horizontal="left" wrapText="1"/>
    </xf>
    <xf numFmtId="0" fontId="4" fillId="3" borderId="85" xfId="0" applyFont="1" applyFill="1" applyBorder="1" applyAlignment="1">
      <alignment horizontal="left" wrapText="1"/>
    </xf>
    <xf numFmtId="174" fontId="4" fillId="8" borderId="11" xfId="0" applyNumberFormat="1" applyFont="1" applyFill="1" applyBorder="1" applyAlignment="1">
      <alignment horizontal="center" vertical="center" wrapText="1"/>
    </xf>
    <xf numFmtId="174" fontId="4" fillId="8" borderId="20" xfId="0" applyNumberFormat="1" applyFont="1" applyFill="1" applyBorder="1" applyAlignment="1">
      <alignment horizontal="center" vertical="center" wrapText="1"/>
    </xf>
    <xf numFmtId="179" fontId="0" fillId="7" borderId="5" xfId="0" applyNumberFormat="1" applyFill="1" applyBorder="1" applyAlignment="1" applyProtection="1">
      <alignment horizontal="center" vertical="center"/>
      <protection locked="0"/>
    </xf>
    <xf numFmtId="179" fontId="0" fillId="7" borderId="25" xfId="0" applyNumberFormat="1" applyFill="1" applyBorder="1" applyAlignment="1" applyProtection="1">
      <alignment horizontal="center" vertical="center"/>
      <protection locked="0"/>
    </xf>
    <xf numFmtId="0" fontId="4" fillId="3" borderId="26" xfId="0" applyFont="1" applyFill="1" applyBorder="1" applyAlignment="1">
      <alignment horizontal="center"/>
    </xf>
    <xf numFmtId="0" fontId="4" fillId="3" borderId="4" xfId="0" applyFont="1" applyFill="1" applyBorder="1" applyAlignment="1">
      <alignment horizontal="center"/>
    </xf>
    <xf numFmtId="3" fontId="0" fillId="0" borderId="47" xfId="0" applyNumberFormat="1" applyBorder="1" applyAlignment="1">
      <alignment horizontal="center"/>
    </xf>
    <xf numFmtId="0" fontId="4" fillId="3" borderId="41" xfId="0" applyFont="1" applyFill="1" applyBorder="1" applyAlignment="1">
      <alignment horizontal="center"/>
    </xf>
    <xf numFmtId="0" fontId="4" fillId="3" borderId="58" xfId="0" applyFont="1" applyFill="1" applyBorder="1" applyAlignment="1">
      <alignment horizontal="center"/>
    </xf>
    <xf numFmtId="0" fontId="4" fillId="0" borderId="88" xfId="0" applyFont="1" applyBorder="1" applyAlignment="1">
      <alignment horizontal="center" wrapText="1"/>
    </xf>
    <xf numFmtId="0" fontId="4" fillId="0" borderId="3" xfId="0" applyFont="1" applyBorder="1" applyAlignment="1">
      <alignment horizontal="center" wrapText="1"/>
    </xf>
    <xf numFmtId="0" fontId="4" fillId="3" borderId="55" xfId="0" applyFont="1" applyFill="1" applyBorder="1" applyAlignment="1">
      <alignment horizontal="center"/>
    </xf>
    <xf numFmtId="0" fontId="4" fillId="3" borderId="67" xfId="0" applyFont="1" applyFill="1" applyBorder="1" applyAlignment="1">
      <alignment horizontal="center"/>
    </xf>
    <xf numFmtId="0" fontId="4" fillId="3" borderId="68" xfId="0" applyFont="1" applyFill="1" applyBorder="1" applyAlignment="1">
      <alignment horizontal="center"/>
    </xf>
    <xf numFmtId="0" fontId="4" fillId="0" borderId="15" xfId="0" applyFont="1" applyBorder="1" applyAlignment="1">
      <alignment horizontal="center" wrapText="1"/>
    </xf>
    <xf numFmtId="0" fontId="4" fillId="3" borderId="84" xfId="0" applyFont="1" applyFill="1" applyBorder="1" applyAlignment="1">
      <alignment horizontal="center"/>
    </xf>
    <xf numFmtId="0" fontId="4" fillId="3" borderId="83" xfId="0" applyFont="1" applyFill="1" applyBorder="1" applyAlignment="1">
      <alignment horizontal="center"/>
    </xf>
    <xf numFmtId="0" fontId="4" fillId="0" borderId="89" xfId="0" applyFont="1" applyBorder="1" applyAlignment="1">
      <alignment horizontal="center" vertical="center" wrapText="1"/>
    </xf>
    <xf numFmtId="0" fontId="4" fillId="0" borderId="31" xfId="0" applyFont="1" applyBorder="1" applyAlignment="1">
      <alignment horizontal="center" vertical="center"/>
    </xf>
    <xf numFmtId="0" fontId="4" fillId="0" borderId="54" xfId="0" applyFont="1" applyBorder="1" applyAlignment="1">
      <alignment horizontal="center" wrapText="1"/>
    </xf>
    <xf numFmtId="0" fontId="4" fillId="0" borderId="57" xfId="0" applyFont="1" applyBorder="1" applyAlignment="1">
      <alignment horizontal="center" wrapText="1"/>
    </xf>
    <xf numFmtId="0" fontId="32" fillId="8" borderId="0" xfId="0" applyFont="1" applyFill="1" applyAlignment="1">
      <alignment horizontal="center" vertical="center"/>
    </xf>
    <xf numFmtId="0" fontId="32" fillId="8" borderId="19" xfId="0" applyFont="1" applyFill="1" applyBorder="1" applyAlignment="1">
      <alignment horizontal="center" vertical="center"/>
    </xf>
    <xf numFmtId="0" fontId="4" fillId="3" borderId="40" xfId="0" applyFont="1" applyFill="1" applyBorder="1" applyAlignment="1">
      <alignment horizontal="center"/>
    </xf>
    <xf numFmtId="178" fontId="0" fillId="7" borderId="59" xfId="0" applyNumberFormat="1" applyFill="1" applyBorder="1" applyAlignment="1" applyProtection="1">
      <alignment horizontal="center"/>
      <protection locked="0"/>
    </xf>
    <xf numFmtId="178" fontId="0" fillId="0" borderId="61" xfId="0" applyNumberFormat="1" applyBorder="1" applyProtection="1">
      <protection locked="0"/>
    </xf>
    <xf numFmtId="0" fontId="4" fillId="3" borderId="45" xfId="0" applyFont="1" applyFill="1" applyBorder="1" applyAlignment="1">
      <alignment horizontal="left"/>
    </xf>
    <xf numFmtId="0" fontId="4" fillId="3" borderId="47" xfId="0" applyFont="1" applyFill="1" applyBorder="1" applyAlignment="1">
      <alignment horizontal="left"/>
    </xf>
    <xf numFmtId="0" fontId="4" fillId="3" borderId="39" xfId="0" applyFont="1" applyFill="1" applyBorder="1" applyAlignment="1">
      <alignment horizontal="left"/>
    </xf>
    <xf numFmtId="0" fontId="4" fillId="3" borderId="55" xfId="0" applyFont="1" applyFill="1" applyBorder="1" applyAlignment="1">
      <alignment horizontal="left"/>
    </xf>
    <xf numFmtId="0" fontId="0" fillId="7" borderId="18" xfId="0" applyFill="1" applyBorder="1" applyAlignment="1" applyProtection="1">
      <alignment horizontal="left"/>
      <protection locked="0"/>
    </xf>
    <xf numFmtId="0" fontId="0" fillId="7" borderId="19" xfId="0" applyFill="1" applyBorder="1" applyAlignment="1" applyProtection="1">
      <alignment horizontal="left"/>
      <protection locked="0"/>
    </xf>
    <xf numFmtId="0" fontId="0" fillId="7" borderId="85" xfId="0" applyFill="1" applyBorder="1" applyAlignment="1" applyProtection="1">
      <alignment horizontal="left"/>
      <protection locked="0"/>
    </xf>
    <xf numFmtId="179" fontId="0" fillId="7" borderId="53" xfId="0" applyNumberFormat="1" applyFill="1" applyBorder="1" applyAlignment="1" applyProtection="1">
      <alignment horizontal="center"/>
      <protection locked="0"/>
    </xf>
    <xf numFmtId="179" fontId="0" fillId="7" borderId="85" xfId="0" applyNumberFormat="1" applyFill="1" applyBorder="1" applyAlignment="1" applyProtection="1">
      <alignment horizontal="center"/>
      <protection locked="0"/>
    </xf>
    <xf numFmtId="0" fontId="4" fillId="0" borderId="41" xfId="0" applyFont="1" applyBorder="1" applyAlignment="1">
      <alignment horizontal="center" wrapText="1"/>
    </xf>
    <xf numFmtId="0" fontId="4" fillId="0" borderId="68" xfId="0" applyFont="1" applyBorder="1" applyAlignment="1">
      <alignment horizontal="center" wrapText="1"/>
    </xf>
    <xf numFmtId="0" fontId="4" fillId="0" borderId="58" xfId="0" applyFont="1" applyBorder="1" applyAlignment="1">
      <alignment horizontal="center" wrapText="1"/>
    </xf>
    <xf numFmtId="0" fontId="4" fillId="0" borderId="8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79" xfId="0" applyFont="1" applyBorder="1" applyAlignment="1">
      <alignment horizontal="center" vertical="center" wrapText="1"/>
    </xf>
    <xf numFmtId="0" fontId="23" fillId="8" borderId="19" xfId="0" applyFont="1" applyFill="1" applyBorder="1" applyAlignment="1">
      <alignment horizontal="center"/>
    </xf>
    <xf numFmtId="0" fontId="0" fillId="8" borderId="19" xfId="0" applyFill="1" applyBorder="1" applyAlignment="1">
      <alignment horizontal="center"/>
    </xf>
    <xf numFmtId="0" fontId="4" fillId="3" borderId="67" xfId="0" applyFont="1" applyFill="1" applyBorder="1" applyAlignment="1">
      <alignment horizontal="left"/>
    </xf>
    <xf numFmtId="0" fontId="4" fillId="3" borderId="58" xfId="0" applyFont="1" applyFill="1" applyBorder="1" applyAlignment="1">
      <alignment horizontal="left"/>
    </xf>
    <xf numFmtId="0" fontId="1" fillId="8" borderId="0" xfId="0" applyFont="1" applyFill="1" applyAlignment="1">
      <alignment wrapText="1"/>
    </xf>
    <xf numFmtId="0" fontId="1" fillId="8" borderId="0" xfId="0" applyFont="1" applyFill="1" applyAlignment="1">
      <alignment horizontal="left" wrapText="1"/>
    </xf>
    <xf numFmtId="0" fontId="1" fillId="8" borderId="0" xfId="0" applyFont="1" applyFill="1" applyAlignment="1">
      <alignment horizontal="left"/>
    </xf>
    <xf numFmtId="0" fontId="18" fillId="8" borderId="0" xfId="0" applyFont="1" applyFill="1" applyAlignment="1">
      <alignment wrapText="1"/>
    </xf>
    <xf numFmtId="0" fontId="4" fillId="8" borderId="0" xfId="0" applyFont="1" applyFill="1" applyAlignment="1">
      <alignment horizontal="center"/>
    </xf>
    <xf numFmtId="0" fontId="4" fillId="8" borderId="0" xfId="0" applyFont="1" applyFill="1" applyAlignment="1">
      <alignment horizontal="left" wrapText="1"/>
    </xf>
    <xf numFmtId="0" fontId="50" fillId="8" borderId="0" xfId="0" applyFont="1" applyFill="1" applyAlignment="1">
      <alignment horizontal="left"/>
    </xf>
    <xf numFmtId="0" fontId="18" fillId="8" borderId="0" xfId="0" applyFont="1" applyFill="1" applyAlignment="1">
      <alignment horizontal="left" wrapText="1"/>
    </xf>
    <xf numFmtId="0" fontId="18" fillId="8" borderId="0" xfId="0" applyFont="1" applyFill="1" applyAlignment="1">
      <alignment horizontal="left"/>
    </xf>
    <xf numFmtId="0" fontId="0" fillId="8" borderId="0" xfId="0" applyFill="1" applyAlignment="1">
      <alignment horizontal="left" wrapText="1"/>
    </xf>
    <xf numFmtId="0" fontId="10" fillId="8" borderId="0" xfId="0" applyFont="1" applyFill="1" applyAlignment="1">
      <alignment horizontal="left"/>
    </xf>
    <xf numFmtId="0" fontId="13" fillId="8" borderId="0" xfId="0" applyFont="1" applyFill="1" applyAlignment="1">
      <alignment horizontal="left" wrapText="1"/>
    </xf>
    <xf numFmtId="0" fontId="32" fillId="8" borderId="0" xfId="0" applyFont="1" applyFill="1" applyAlignment="1">
      <alignment horizontal="center"/>
    </xf>
    <xf numFmtId="0" fontId="50" fillId="8" borderId="0" xfId="0" applyFont="1" applyFill="1" applyAlignment="1">
      <alignment wrapText="1"/>
    </xf>
    <xf numFmtId="0" fontId="10" fillId="8" borderId="0" xfId="0" applyNumberFormat="1" applyFont="1" applyFill="1" applyAlignment="1">
      <alignment horizontal="left"/>
    </xf>
    <xf numFmtId="0" fontId="0" fillId="8" borderId="0" xfId="0" applyFill="1" applyAlignment="1">
      <alignment horizontal="left"/>
    </xf>
    <xf numFmtId="0" fontId="0" fillId="8" borderId="0" xfId="0" applyFill="1" applyAlignment="1">
      <alignment wrapText="1"/>
    </xf>
    <xf numFmtId="0" fontId="50" fillId="8" borderId="0" xfId="0" applyFont="1" applyFill="1" applyAlignment="1">
      <alignment horizontal="left" wrapText="1"/>
    </xf>
    <xf numFmtId="0" fontId="23" fillId="8" borderId="0" xfId="0" applyFont="1" applyFill="1" applyAlignment="1">
      <alignment wrapText="1"/>
    </xf>
    <xf numFmtId="0" fontId="10" fillId="8" borderId="0" xfId="0" applyFont="1" applyFill="1" applyAlignment="1">
      <alignment horizontal="left" wrapText="1"/>
    </xf>
    <xf numFmtId="0" fontId="0" fillId="8" borderId="0" xfId="0" applyFill="1" applyAlignment="1">
      <alignment wrapText="1" shrinkToFit="1"/>
    </xf>
    <xf numFmtId="0" fontId="23" fillId="8" borderId="0" xfId="0" applyFont="1" applyFill="1" applyAlignment="1">
      <alignment horizontal="left" wrapText="1"/>
    </xf>
    <xf numFmtId="0" fontId="1" fillId="0" borderId="59" xfId="6" applyBorder="1" applyAlignment="1" applyProtection="1">
      <protection locked="0"/>
    </xf>
    <xf numFmtId="0" fontId="0" fillId="0" borderId="83" xfId="0" applyBorder="1" applyAlignment="1"/>
    <xf numFmtId="0" fontId="0" fillId="0" borderId="61" xfId="0" applyBorder="1" applyAlignment="1"/>
    <xf numFmtId="0" fontId="1" fillId="0" borderId="37" xfId="6" applyBorder="1" applyAlignment="1" applyProtection="1">
      <protection locked="0"/>
    </xf>
    <xf numFmtId="0" fontId="0" fillId="0" borderId="4" xfId="0" applyBorder="1" applyAlignment="1"/>
    <xf numFmtId="0" fontId="0" fillId="0" borderId="27" xfId="0" applyBorder="1" applyAlignment="1"/>
    <xf numFmtId="0" fontId="4" fillId="0" borderId="12" xfId="6" applyFont="1" applyBorder="1" applyAlignment="1">
      <alignment horizontal="center"/>
    </xf>
    <xf numFmtId="0" fontId="4" fillId="0" borderId="0" xfId="6" applyFont="1" applyBorder="1" applyAlignment="1">
      <alignment horizontal="center"/>
    </xf>
    <xf numFmtId="0" fontId="4" fillId="0" borderId="13" xfId="6" applyFont="1" applyBorder="1" applyAlignment="1">
      <alignment horizontal="center"/>
    </xf>
    <xf numFmtId="0" fontId="37" fillId="7" borderId="8" xfId="6" applyFont="1" applyFill="1" applyBorder="1" applyAlignment="1">
      <alignment horizontal="left"/>
    </xf>
    <xf numFmtId="0" fontId="37" fillId="7" borderId="7" xfId="6" applyFont="1" applyFill="1" applyBorder="1" applyAlignment="1">
      <alignment horizontal="left"/>
    </xf>
    <xf numFmtId="0" fontId="37" fillId="7" borderId="17" xfId="6" applyFont="1" applyFill="1" applyBorder="1" applyAlignment="1">
      <alignment horizontal="left"/>
    </xf>
    <xf numFmtId="0" fontId="1" fillId="7" borderId="10" xfId="6" applyFill="1" applyBorder="1" applyAlignment="1">
      <alignment horizontal="center"/>
    </xf>
    <xf numFmtId="0" fontId="39" fillId="2" borderId="10" xfId="5" applyBorder="1" applyAlignment="1">
      <alignment horizontal="center"/>
    </xf>
    <xf numFmtId="0" fontId="39" fillId="2" borderId="11" xfId="5" applyBorder="1" applyAlignment="1">
      <alignment horizontal="center"/>
    </xf>
    <xf numFmtId="0" fontId="1" fillId="7" borderId="22" xfId="6" applyFill="1" applyBorder="1" applyAlignment="1">
      <alignment horizontal="center"/>
    </xf>
    <xf numFmtId="0" fontId="39" fillId="2" borderId="22" xfId="5" applyBorder="1" applyAlignment="1">
      <alignment horizontal="center"/>
    </xf>
    <xf numFmtId="0" fontId="39" fillId="2" borderId="23" xfId="5" applyBorder="1" applyAlignment="1">
      <alignment horizontal="center"/>
    </xf>
    <xf numFmtId="0" fontId="1" fillId="7" borderId="0" xfId="6" applyFill="1" applyBorder="1" applyAlignment="1">
      <alignment horizontal="center"/>
    </xf>
    <xf numFmtId="0" fontId="39" fillId="2" borderId="0" xfId="5" applyBorder="1" applyAlignment="1"/>
    <xf numFmtId="0" fontId="0" fillId="7" borderId="31" xfId="0" applyFill="1" applyBorder="1" applyAlignment="1" applyProtection="1">
      <protection locked="0"/>
    </xf>
    <xf numFmtId="0" fontId="0" fillId="7" borderId="22" xfId="0" applyFill="1" applyBorder="1" applyAlignment="1" applyProtection="1">
      <protection locked="0"/>
    </xf>
    <xf numFmtId="0" fontId="0" fillId="7" borderId="57" xfId="0" applyFill="1" applyBorder="1" applyAlignment="1" applyProtection="1">
      <protection locked="0"/>
    </xf>
    <xf numFmtId="0" fontId="13" fillId="0" borderId="5" xfId="0" applyFont="1" applyBorder="1" applyAlignment="1">
      <alignment horizontal="center"/>
    </xf>
    <xf numFmtId="0" fontId="0" fillId="0" borderId="29" xfId="0" applyBorder="1" applyAlignment="1"/>
    <xf numFmtId="0" fontId="0" fillId="0" borderId="25" xfId="0" applyBorder="1" applyAlignment="1"/>
    <xf numFmtId="0" fontId="13" fillId="0" borderId="31" xfId="0" applyNumberFormat="1" applyFont="1" applyFill="1" applyBorder="1" applyAlignment="1" applyProtection="1">
      <alignment horizontal="center"/>
      <protection locked="0"/>
    </xf>
    <xf numFmtId="0" fontId="0" fillId="0" borderId="22" xfId="0" applyBorder="1" applyAlignment="1" applyProtection="1">
      <protection locked="0"/>
    </xf>
    <xf numFmtId="0" fontId="0" fillId="7" borderId="49" xfId="0" applyFill="1" applyBorder="1" applyAlignment="1" applyProtection="1">
      <protection locked="0"/>
    </xf>
    <xf numFmtId="0" fontId="0" fillId="7" borderId="0" xfId="0" applyFill="1" applyBorder="1" applyAlignment="1" applyProtection="1">
      <protection locked="0"/>
    </xf>
    <xf numFmtId="0" fontId="0" fillId="7" borderId="56" xfId="0" applyFill="1" applyBorder="1" applyAlignment="1" applyProtection="1">
      <protection locked="0"/>
    </xf>
    <xf numFmtId="0" fontId="0" fillId="7" borderId="29" xfId="0" applyFill="1" applyBorder="1" applyAlignment="1" applyProtection="1">
      <protection locked="0"/>
    </xf>
    <xf numFmtId="0" fontId="0" fillId="0" borderId="29" xfId="0" applyBorder="1" applyAlignment="1" applyProtection="1">
      <protection locked="0"/>
    </xf>
    <xf numFmtId="0" fontId="0" fillId="0" borderId="25" xfId="0" applyBorder="1" applyAlignment="1" applyProtection="1">
      <protection locked="0"/>
    </xf>
    <xf numFmtId="0" fontId="28" fillId="4" borderId="0" xfId="0" applyFont="1" applyFill="1" applyBorder="1" applyAlignment="1" applyProtection="1">
      <alignment horizontal="left"/>
    </xf>
    <xf numFmtId="0" fontId="0" fillId="0" borderId="0" xfId="0" applyAlignment="1" applyProtection="1">
      <alignment horizontal="left"/>
    </xf>
    <xf numFmtId="0" fontId="4" fillId="0" borderId="5" xfId="0" applyFont="1" applyFill="1" applyBorder="1" applyAlignment="1">
      <alignment horizontal="center"/>
    </xf>
    <xf numFmtId="0" fontId="4" fillId="0" borderId="29" xfId="0" applyFont="1" applyFill="1" applyBorder="1" applyAlignment="1">
      <alignment horizontal="center"/>
    </xf>
    <xf numFmtId="0" fontId="4" fillId="0" borderId="25" xfId="0" applyFont="1" applyFill="1" applyBorder="1" applyAlignment="1">
      <alignment horizontal="center"/>
    </xf>
    <xf numFmtId="0" fontId="4" fillId="0" borderId="0" xfId="0" applyFont="1" applyBorder="1" applyAlignment="1" applyProtection="1">
      <alignment horizontal="center"/>
    </xf>
    <xf numFmtId="0" fontId="10" fillId="0" borderId="0" xfId="0" applyFont="1" applyFill="1" applyBorder="1" applyAlignment="1" applyProtection="1">
      <alignment horizontal="center"/>
      <protection locked="0"/>
    </xf>
    <xf numFmtId="0" fontId="4" fillId="0" borderId="31" xfId="0" applyFont="1" applyFill="1" applyBorder="1" applyAlignment="1" applyProtection="1">
      <alignment horizontal="center"/>
      <protection locked="0"/>
    </xf>
    <xf numFmtId="0" fontId="4" fillId="0" borderId="22" xfId="0" applyFont="1" applyFill="1" applyBorder="1" applyAlignment="1" applyProtection="1">
      <alignment horizontal="center"/>
      <protection locked="0"/>
    </xf>
    <xf numFmtId="0" fontId="4" fillId="0" borderId="57" xfId="0" applyFont="1" applyFill="1" applyBorder="1" applyAlignment="1" applyProtection="1">
      <alignment horizontal="center"/>
      <protection locked="0"/>
    </xf>
    <xf numFmtId="0" fontId="0" fillId="8" borderId="49" xfId="0" applyFill="1" applyBorder="1" applyAlignment="1" applyProtection="1">
      <protection locked="0"/>
    </xf>
    <xf numFmtId="0" fontId="0" fillId="8" borderId="0" xfId="0" applyFill="1" applyBorder="1" applyAlignment="1" applyProtection="1">
      <protection locked="0"/>
    </xf>
    <xf numFmtId="0" fontId="0" fillId="8" borderId="56" xfId="0" applyFill="1" applyBorder="1" applyAlignment="1" applyProtection="1">
      <protection locked="0"/>
    </xf>
    <xf numFmtId="0" fontId="0" fillId="8" borderId="31" xfId="0" applyFill="1" applyBorder="1" applyAlignment="1" applyProtection="1">
      <protection locked="0"/>
    </xf>
    <xf numFmtId="0" fontId="0" fillId="8" borderId="22" xfId="0" applyFill="1" applyBorder="1" applyAlignment="1" applyProtection="1">
      <protection locked="0"/>
    </xf>
    <xf numFmtId="0" fontId="0" fillId="8" borderId="57" xfId="0" applyFill="1" applyBorder="1" applyAlignment="1" applyProtection="1">
      <protection locked="0"/>
    </xf>
    <xf numFmtId="0" fontId="0" fillId="8" borderId="29" xfId="0" applyFill="1" applyBorder="1" applyAlignment="1" applyProtection="1">
      <protection locked="0"/>
    </xf>
    <xf numFmtId="0" fontId="0" fillId="8" borderId="25" xfId="0" applyFill="1" applyBorder="1" applyAlignment="1" applyProtection="1">
      <protection locked="0"/>
    </xf>
  </cellXfs>
  <cellStyles count="10">
    <cellStyle name="Comma" xfId="1" builtinId="3"/>
    <cellStyle name="Comma_FarmsOperated" xfId="2"/>
    <cellStyle name="Currency" xfId="3" builtinId="4"/>
    <cellStyle name="Normal" xfId="0" builtinId="0"/>
    <cellStyle name="Normal_Book2" xfId="4"/>
    <cellStyle name="Normal_Client Workbook" xfId="5"/>
    <cellStyle name="Normal_Copy of MachinerySchedule" xfId="6"/>
    <cellStyle name="Normal_FarmsOperated" xfId="7"/>
    <cellStyle name="Normal_Finformslite4" xfId="8"/>
    <cellStyle name="Percent" xfId="9" builtinId="5"/>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9525</xdr:colOff>
      <xdr:row>68</xdr:row>
      <xdr:rowOff>114300</xdr:rowOff>
    </xdr:from>
    <xdr:to>
      <xdr:col>13</xdr:col>
      <xdr:colOff>737223</xdr:colOff>
      <xdr:row>73</xdr:row>
      <xdr:rowOff>0</xdr:rowOff>
    </xdr:to>
    <xdr:sp macro="" textlink="">
      <xdr:nvSpPr>
        <xdr:cNvPr id="1025" name="Text Box 1"/>
        <xdr:cNvSpPr txBox="1">
          <a:spLocks noChangeArrowheads="1"/>
        </xdr:cNvSpPr>
      </xdr:nvSpPr>
      <xdr:spPr bwMode="auto">
        <a:xfrm>
          <a:off x="276225" y="10658475"/>
          <a:ext cx="6838950" cy="628650"/>
        </a:xfrm>
        <a:prstGeom prst="rect">
          <a:avLst/>
        </a:prstGeom>
        <a:noFill/>
        <a:ln w="9525">
          <a:noFill/>
          <a:miter lim="800000"/>
          <a:headEnd/>
          <a:tailEnd/>
        </a:ln>
      </xdr:spPr>
      <xdr:txBody>
        <a:bodyPr vertOverflow="clip" wrap="square" lIns="0" tIns="0" rIns="0" bIns="0" anchor="t" upright="1"/>
        <a:lstStyle/>
        <a:p>
          <a:pPr algn="l" rtl="0">
            <a:defRPr sz="1000"/>
          </a:pPr>
          <a:r>
            <a:rPr lang="en-US" sz="600" b="0" i="0" u="none" strike="noStrike" baseline="0">
              <a:solidFill>
                <a:srgbClr val="000000"/>
              </a:solidFill>
              <a:latin typeface="Times New Roman"/>
              <a:cs typeface="Times New Roman"/>
            </a:rPr>
            <a:t>By signing below, we certify that this information together, with any accompanying schedule(s), is a true and correct and complete statement of our financial condition as of the date indicated and that our financial condition has not materially changed.  We understand that it is a federal crime punishable by fine or imprisonment, or both to knowingly make any false statements in this application as applicable under the provisions of Title 18, United State code, Section 1014.  We consent to any credit investigations necessary to act on or verify the supplied information and acknowledge that we may be asked to provide additional information.  PHOTOCOPIES OF THIS AUTHORIZATION MAY BE PRESENTED TO AND RELIED UPON AS OUR AUTHORIZATION TO RELEASE INFORMATION TO FARM CREDIT SERVICES (PCA, FLBA, OR ACA, as applicable).  Lender, its agents, successors and assigns may report our names and information regarding this loan and all our past and future loans to credit reporting agencies.</a:t>
          </a:r>
        </a:p>
      </xdr:txBody>
    </xdr:sp>
    <xdr:clientData/>
  </xdr:twoCellAnchor>
  <xdr:twoCellAnchor editAs="oneCell">
    <xdr:from>
      <xdr:col>0</xdr:col>
      <xdr:colOff>533400</xdr:colOff>
      <xdr:row>14</xdr:row>
      <xdr:rowOff>66675</xdr:rowOff>
    </xdr:from>
    <xdr:to>
      <xdr:col>5</xdr:col>
      <xdr:colOff>9525</xdr:colOff>
      <xdr:row>15</xdr:row>
      <xdr:rowOff>9525</xdr:rowOff>
    </xdr:to>
    <xdr:sp macro="" textlink="">
      <xdr:nvSpPr>
        <xdr:cNvPr id="1051" name="Text Box 27"/>
        <xdr:cNvSpPr txBox="1">
          <a:spLocks noChangeArrowheads="1"/>
        </xdr:cNvSpPr>
      </xdr:nvSpPr>
      <xdr:spPr bwMode="auto">
        <a:xfrm>
          <a:off x="266700" y="2314575"/>
          <a:ext cx="1781175" cy="10477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 Describe                               No. Units      Unit Value</a:t>
          </a:r>
        </a:p>
      </xdr:txBody>
    </xdr:sp>
    <xdr:clientData/>
  </xdr:twoCellAnchor>
  <xdr:twoCellAnchor editAs="oneCell">
    <xdr:from>
      <xdr:col>0</xdr:col>
      <xdr:colOff>533400</xdr:colOff>
      <xdr:row>14</xdr:row>
      <xdr:rowOff>66675</xdr:rowOff>
    </xdr:from>
    <xdr:to>
      <xdr:col>5</xdr:col>
      <xdr:colOff>9525</xdr:colOff>
      <xdr:row>15</xdr:row>
      <xdr:rowOff>9525</xdr:rowOff>
    </xdr:to>
    <xdr:sp macro="" textlink="">
      <xdr:nvSpPr>
        <xdr:cNvPr id="1071" name="Text Box 47"/>
        <xdr:cNvSpPr txBox="1">
          <a:spLocks noChangeArrowheads="1"/>
        </xdr:cNvSpPr>
      </xdr:nvSpPr>
      <xdr:spPr bwMode="auto">
        <a:xfrm>
          <a:off x="266700" y="2314575"/>
          <a:ext cx="1781175" cy="10477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 Describe                               No. Units      Unit Value</a:t>
          </a:r>
        </a:p>
      </xdr:txBody>
    </xdr:sp>
    <xdr:clientData/>
  </xdr:twoCellAnchor>
  <mc:AlternateContent xmlns:mc="http://schemas.openxmlformats.org/markup-compatibility/2006">
    <mc:Choice xmlns:a14="http://schemas.microsoft.com/office/drawing/2010/main" Requires="a14">
      <xdr:twoCellAnchor editAs="oneCell">
        <xdr:from>
          <xdr:col>9</xdr:col>
          <xdr:colOff>304800</xdr:colOff>
          <xdr:row>3</xdr:row>
          <xdr:rowOff>0</xdr:rowOff>
        </xdr:from>
        <xdr:to>
          <xdr:col>11</xdr:col>
          <xdr:colOff>381000</xdr:colOff>
          <xdr:row>3</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xdr:row>
          <xdr:rowOff>123825</xdr:rowOff>
        </xdr:from>
        <xdr:to>
          <xdr:col>11</xdr:col>
          <xdr:colOff>457200</xdr:colOff>
          <xdr:row>4</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3</xdr:row>
          <xdr:rowOff>0</xdr:rowOff>
        </xdr:from>
        <xdr:to>
          <xdr:col>12</xdr:col>
          <xdr:colOff>704850</xdr:colOff>
          <xdr:row>3</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3</xdr:row>
          <xdr:rowOff>123825</xdr:rowOff>
        </xdr:from>
        <xdr:to>
          <xdr:col>12</xdr:col>
          <xdr:colOff>628650</xdr:colOff>
          <xdr:row>4</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Trust</a:t>
              </a:r>
            </a:p>
          </xdr:txBody>
        </xdr:sp>
        <xdr:clientData/>
      </xdr:twoCellAnchor>
    </mc:Choice>
    <mc:Fallback/>
  </mc:AlternateContent>
  <xdr:twoCellAnchor editAs="oneCell">
    <xdr:from>
      <xdr:col>12</xdr:col>
      <xdr:colOff>60960</xdr:colOff>
      <xdr:row>1</xdr:row>
      <xdr:rowOff>0</xdr:rowOff>
    </xdr:from>
    <xdr:to>
      <xdr:col>12</xdr:col>
      <xdr:colOff>739140</xdr:colOff>
      <xdr:row>2</xdr:row>
      <xdr:rowOff>0</xdr:rowOff>
    </xdr:to>
    <xdr:pic>
      <xdr:nvPicPr>
        <xdr:cNvPr id="1132" name="CommandButton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167640"/>
          <a:ext cx="67818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mc:AlternateContent xmlns:mc="http://schemas.openxmlformats.org/markup-compatibility/2006">
    <mc:Choice xmlns:a14="http://schemas.microsoft.com/office/drawing/2010/main" Requires="a14">
      <xdr:twoCellAnchor editAs="oneCell">
        <xdr:from>
          <xdr:col>7</xdr:col>
          <xdr:colOff>238125</xdr:colOff>
          <xdr:row>61</xdr:row>
          <xdr:rowOff>133350</xdr:rowOff>
        </xdr:from>
        <xdr:to>
          <xdr:col>8</xdr:col>
          <xdr:colOff>47625</xdr:colOff>
          <xdr:row>63</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61</xdr:row>
          <xdr:rowOff>133350</xdr:rowOff>
        </xdr:from>
        <xdr:to>
          <xdr:col>8</xdr:col>
          <xdr:colOff>447675</xdr:colOff>
          <xdr:row>63</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63</xdr:row>
          <xdr:rowOff>142875</xdr:rowOff>
        </xdr:from>
        <xdr:to>
          <xdr:col>8</xdr:col>
          <xdr:colOff>66675</xdr:colOff>
          <xdr:row>65</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63</xdr:row>
          <xdr:rowOff>161925</xdr:rowOff>
        </xdr:from>
        <xdr:to>
          <xdr:col>8</xdr:col>
          <xdr:colOff>447675</xdr:colOff>
          <xdr:row>65</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65</xdr:row>
          <xdr:rowOff>152400</xdr:rowOff>
        </xdr:from>
        <xdr:to>
          <xdr:col>8</xdr:col>
          <xdr:colOff>47625</xdr:colOff>
          <xdr:row>67</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65</xdr:row>
          <xdr:rowOff>161925</xdr:rowOff>
        </xdr:from>
        <xdr:to>
          <xdr:col>8</xdr:col>
          <xdr:colOff>438150</xdr:colOff>
          <xdr:row>67</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62</xdr:row>
          <xdr:rowOff>123825</xdr:rowOff>
        </xdr:from>
        <xdr:to>
          <xdr:col>8</xdr:col>
          <xdr:colOff>47625</xdr:colOff>
          <xdr:row>64</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62</xdr:row>
          <xdr:rowOff>123825</xdr:rowOff>
        </xdr:from>
        <xdr:to>
          <xdr:col>8</xdr:col>
          <xdr:colOff>447675</xdr:colOff>
          <xdr:row>64</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64</xdr:row>
          <xdr:rowOff>152400</xdr:rowOff>
        </xdr:from>
        <xdr:to>
          <xdr:col>8</xdr:col>
          <xdr:colOff>57150</xdr:colOff>
          <xdr:row>66</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64</xdr:row>
          <xdr:rowOff>152400</xdr:rowOff>
        </xdr:from>
        <xdr:to>
          <xdr:col>8</xdr:col>
          <xdr:colOff>447675</xdr:colOff>
          <xdr:row>66</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66</xdr:row>
          <xdr:rowOff>161925</xdr:rowOff>
        </xdr:from>
        <xdr:to>
          <xdr:col>8</xdr:col>
          <xdr:colOff>47625</xdr:colOff>
          <xdr:row>68</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66</xdr:row>
          <xdr:rowOff>161925</xdr:rowOff>
        </xdr:from>
        <xdr:to>
          <xdr:col>8</xdr:col>
          <xdr:colOff>447675</xdr:colOff>
          <xdr:row>68</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xdr:col>
      <xdr:colOff>53340</xdr:colOff>
      <xdr:row>1</xdr:row>
      <xdr:rowOff>76200</xdr:rowOff>
    </xdr:from>
    <xdr:to>
      <xdr:col>5</xdr:col>
      <xdr:colOff>655320</xdr:colOff>
      <xdr:row>2</xdr:row>
      <xdr:rowOff>199125</xdr:rowOff>
    </xdr:to>
    <xdr:pic>
      <xdr:nvPicPr>
        <xdr:cNvPr id="25" name="Picture 2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9080" y="556260"/>
          <a:ext cx="2423160" cy="4429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66040</xdr:colOff>
      <xdr:row>0</xdr:row>
      <xdr:rowOff>88900</xdr:rowOff>
    </xdr:from>
    <xdr:to>
      <xdr:col>3</xdr:col>
      <xdr:colOff>619760</xdr:colOff>
      <xdr:row>0</xdr:row>
      <xdr:rowOff>531865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 y="88900"/>
          <a:ext cx="2407920" cy="44296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53340</xdr:colOff>
      <xdr:row>0</xdr:row>
      <xdr:rowOff>0</xdr:rowOff>
    </xdr:from>
    <xdr:to>
      <xdr:col>6</xdr:col>
      <xdr:colOff>350520</xdr:colOff>
      <xdr:row>2</xdr:row>
      <xdr:rowOff>107685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980" y="0"/>
          <a:ext cx="2423160" cy="44296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60960</xdr:colOff>
      <xdr:row>0</xdr:row>
      <xdr:rowOff>38100</xdr:rowOff>
    </xdr:from>
    <xdr:to>
      <xdr:col>6</xdr:col>
      <xdr:colOff>358140</xdr:colOff>
      <xdr:row>0</xdr:row>
      <xdr:rowOff>481065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38100"/>
          <a:ext cx="2423160" cy="44296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50800</xdr:colOff>
      <xdr:row>0</xdr:row>
      <xdr:rowOff>25400</xdr:rowOff>
    </xdr:from>
    <xdr:to>
      <xdr:col>6</xdr:col>
      <xdr:colOff>347980</xdr:colOff>
      <xdr:row>0</xdr:row>
      <xdr:rowOff>468365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25400"/>
          <a:ext cx="2405380" cy="44296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68580</xdr:colOff>
      <xdr:row>0</xdr:row>
      <xdr:rowOff>38100</xdr:rowOff>
    </xdr:from>
    <xdr:to>
      <xdr:col>6</xdr:col>
      <xdr:colOff>365760</xdr:colOff>
      <xdr:row>0</xdr:row>
      <xdr:rowOff>481065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38100"/>
          <a:ext cx="2423160" cy="44296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45720</xdr:colOff>
      <xdr:row>0</xdr:row>
      <xdr:rowOff>38100</xdr:rowOff>
    </xdr:from>
    <xdr:to>
      <xdr:col>7</xdr:col>
      <xdr:colOff>373380</xdr:colOff>
      <xdr:row>0</xdr:row>
      <xdr:rowOff>481065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 y="38100"/>
          <a:ext cx="2423160" cy="442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35</xdr:row>
      <xdr:rowOff>19050</xdr:rowOff>
    </xdr:from>
    <xdr:to>
      <xdr:col>12</xdr:col>
      <xdr:colOff>47625</xdr:colOff>
      <xdr:row>38</xdr:row>
      <xdr:rowOff>57150</xdr:rowOff>
    </xdr:to>
    <xdr:sp macro="" textlink="">
      <xdr:nvSpPr>
        <xdr:cNvPr id="13326" name="Text Box 14"/>
        <xdr:cNvSpPr txBox="1">
          <a:spLocks noChangeArrowheads="1"/>
        </xdr:cNvSpPr>
      </xdr:nvSpPr>
      <xdr:spPr bwMode="auto">
        <a:xfrm>
          <a:off x="190500" y="5638800"/>
          <a:ext cx="6838950" cy="523875"/>
        </a:xfrm>
        <a:prstGeom prst="rect">
          <a:avLst/>
        </a:prstGeom>
        <a:noFill/>
        <a:ln w="9525">
          <a:noFill/>
          <a:miter lim="800000"/>
          <a:headEnd/>
          <a:tailEnd/>
        </a:ln>
      </xdr:spPr>
      <xdr:txBody>
        <a:bodyPr vertOverflow="clip" wrap="square" lIns="0" tIns="0" rIns="0" bIns="0" anchor="t" upright="1"/>
        <a:lstStyle/>
        <a:p>
          <a:pPr algn="l" rtl="0">
            <a:defRPr sz="1000"/>
          </a:pPr>
          <a:r>
            <a:rPr lang="en-US" sz="600" b="0" i="0" u="none" strike="noStrike" baseline="0">
              <a:solidFill>
                <a:srgbClr val="000000"/>
              </a:solidFill>
              <a:latin typeface="Times New Roman"/>
              <a:cs typeface="Times New Roman"/>
            </a:rPr>
            <a:t>By signing below, we certify this information, together with any accompanying schedule(s), is a true, correct and complete statement of our financial condition as of the date indicated and our financial condition has not materially changed.  We understand it is a federal crime punishable by fine or imprisonment, or both to knowingly make any false statements in this application as applicable under the provisions of Title 18, United State code, Section 1014.  We consent to any credit investigations necessary to act on or verify the supplied information and acknowledge that we may be asked to provide additional information.  PHOTOCOPIES OF THIS AUTHORIZATION MAY BE PRESENTED &amp; RELIED UPON AS OUR AUTHORIZATION TO RELEASE INFORMATION TO FARM CREDIT SERVICES (PCA, FLBA, OR ACA, as applicable).  Lender, its agents, successors and assigns may report our names and information regarding this loan and all our past and future loans to credit reporting agencies.</a:t>
          </a:r>
        </a:p>
      </xdr:txBody>
    </xdr:sp>
    <xdr:clientData/>
  </xdr:twoCellAnchor>
  <xdr:twoCellAnchor editAs="oneCell">
    <xdr:from>
      <xdr:col>1</xdr:col>
      <xdr:colOff>15240</xdr:colOff>
      <xdr:row>0</xdr:row>
      <xdr:rowOff>50800</xdr:rowOff>
    </xdr:from>
    <xdr:to>
      <xdr:col>4</xdr:col>
      <xdr:colOff>434340</xdr:colOff>
      <xdr:row>2</xdr:row>
      <xdr:rowOff>158485</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140" y="50800"/>
          <a:ext cx="2425700" cy="4378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20320</xdr:colOff>
      <xdr:row>1</xdr:row>
      <xdr:rowOff>17780</xdr:rowOff>
    </xdr:from>
    <xdr:to>
      <xdr:col>4</xdr:col>
      <xdr:colOff>1102360</xdr:colOff>
      <xdr:row>2</xdr:row>
      <xdr:rowOff>242305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060" y="513080"/>
          <a:ext cx="2423160" cy="4378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15240</xdr:rowOff>
    </xdr:from>
    <xdr:to>
      <xdr:col>1</xdr:col>
      <xdr:colOff>350520</xdr:colOff>
      <xdr:row>1</xdr:row>
      <xdr:rowOff>320040</xdr:rowOff>
    </xdr:to>
    <xdr:pic>
      <xdr:nvPicPr>
        <xdr:cNvPr id="6159" name="Picture 2"/>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 y="190500"/>
          <a:ext cx="31242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15240</xdr:colOff>
      <xdr:row>0</xdr:row>
      <xdr:rowOff>38100</xdr:rowOff>
    </xdr:from>
    <xdr:to>
      <xdr:col>3</xdr:col>
      <xdr:colOff>594360</xdr:colOff>
      <xdr:row>2</xdr:row>
      <xdr:rowOff>145785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980" y="38100"/>
          <a:ext cx="2423160" cy="4429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10886</xdr:colOff>
      <xdr:row>0</xdr:row>
      <xdr:rowOff>43542</xdr:rowOff>
    </xdr:from>
    <xdr:to>
      <xdr:col>5</xdr:col>
      <xdr:colOff>28303</xdr:colOff>
      <xdr:row>2</xdr:row>
      <xdr:rowOff>159936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257" y="43542"/>
          <a:ext cx="2423160" cy="4429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63679</xdr:colOff>
      <xdr:row>79</xdr:row>
      <xdr:rowOff>0</xdr:rowOff>
    </xdr:from>
    <xdr:to>
      <xdr:col>4</xdr:col>
      <xdr:colOff>56166</xdr:colOff>
      <xdr:row>81</xdr:row>
      <xdr:rowOff>59425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579" y="13487400"/>
          <a:ext cx="2405487" cy="427725"/>
        </a:xfrm>
        <a:prstGeom prst="rect">
          <a:avLst/>
        </a:prstGeom>
      </xdr:spPr>
    </xdr:pic>
    <xdr:clientData/>
  </xdr:twoCellAnchor>
  <xdr:twoCellAnchor editAs="oneCell">
    <xdr:from>
      <xdr:col>1</xdr:col>
      <xdr:colOff>71120</xdr:colOff>
      <xdr:row>1</xdr:row>
      <xdr:rowOff>25400</xdr:rowOff>
    </xdr:from>
    <xdr:to>
      <xdr:col>4</xdr:col>
      <xdr:colOff>88537</xdr:colOff>
      <xdr:row>3</xdr:row>
      <xdr:rowOff>141794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7020" y="685800"/>
          <a:ext cx="2430417" cy="4465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22860</xdr:colOff>
      <xdr:row>76</xdr:row>
      <xdr:rowOff>121920</xdr:rowOff>
    </xdr:from>
    <xdr:to>
      <xdr:col>3</xdr:col>
      <xdr:colOff>998220</xdr:colOff>
      <xdr:row>78</xdr:row>
      <xdr:rowOff>30480</xdr:rowOff>
    </xdr:to>
    <xdr:pic>
      <xdr:nvPicPr>
        <xdr:cNvPr id="12296" name="Picture 1" descr="logo no tag, bold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740" y="13129260"/>
          <a:ext cx="23850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91173</xdr:colOff>
      <xdr:row>1</xdr:row>
      <xdr:rowOff>77003</xdr:rowOff>
    </xdr:from>
    <xdr:to>
      <xdr:col>3</xdr:col>
      <xdr:colOff>236354</xdr:colOff>
      <xdr:row>3</xdr:row>
      <xdr:rowOff>148459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273" y="242103"/>
          <a:ext cx="2418481" cy="4397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B1:HX114"/>
  <sheetViews>
    <sheetView showGridLines="0" showZeros="0" tabSelected="1" zoomScaleNormal="100" workbookViewId="0">
      <selection activeCell="E4" sqref="E4:J4"/>
    </sheetView>
  </sheetViews>
  <sheetFormatPr defaultColWidth="5.42578125" defaultRowHeight="12.75" zeroHeight="1" x14ac:dyDescent="0.2"/>
  <cols>
    <col min="1" max="1" width="3" style="151" customWidth="1"/>
    <col min="2" max="2" width="6.140625" style="151" customWidth="1"/>
    <col min="3" max="3" width="6.7109375" style="151" customWidth="1"/>
    <col min="4" max="5" width="6.85546875" style="151" customWidth="1"/>
    <col min="6" max="7" width="10.85546875" style="151" customWidth="1"/>
    <col min="8" max="8" width="9.140625" style="151" customWidth="1"/>
    <col min="9" max="9" width="7.5703125" style="151" customWidth="1"/>
    <col min="10" max="10" width="4.85546875" style="151" customWidth="1"/>
    <col min="11" max="11" width="4" style="151" customWidth="1"/>
    <col min="12" max="12" width="7.28515625" style="151" customWidth="1"/>
    <col min="13" max="14" width="10.85546875" style="151" customWidth="1"/>
    <col min="15" max="15" width="7" style="151" customWidth="1"/>
    <col min="16" max="16" width="14" style="151" customWidth="1"/>
    <col min="17" max="17" width="5.42578125" style="151" customWidth="1"/>
    <col min="18" max="22" width="5.85546875" style="151" customWidth="1"/>
    <col min="23" max="25" width="5.85546875" style="519" customWidth="1"/>
    <col min="26" max="27" width="5.85546875" style="404" customWidth="1"/>
    <col min="28" max="226" width="5.85546875" style="151" customWidth="1"/>
    <col min="227" max="16384" width="5.42578125" style="151"/>
  </cols>
  <sheetData>
    <row r="1" spans="2:52" x14ac:dyDescent="0.2"/>
    <row r="2" spans="2:52" ht="25.5" customHeight="1" x14ac:dyDescent="0.2">
      <c r="B2" s="553"/>
      <c r="C2" s="598"/>
      <c r="D2" s="598"/>
      <c r="E2" s="598"/>
      <c r="F2" s="598"/>
      <c r="G2" s="598"/>
      <c r="H2" s="598"/>
      <c r="I2" s="598"/>
      <c r="J2" s="598"/>
      <c r="K2" s="598"/>
      <c r="L2" s="598"/>
      <c r="M2" s="598"/>
      <c r="N2" s="1081"/>
      <c r="O2" s="392"/>
      <c r="P2" s="525"/>
      <c r="AZ2" s="521"/>
    </row>
    <row r="3" spans="2:52" ht="25.5" customHeight="1" x14ac:dyDescent="0.3">
      <c r="B3" s="1082"/>
      <c r="C3" s="526"/>
      <c r="D3" s="526"/>
      <c r="E3" s="1078"/>
      <c r="F3" s="1078"/>
      <c r="G3" s="1078"/>
      <c r="H3" s="1078"/>
      <c r="I3" s="1078"/>
      <c r="J3" s="1078"/>
      <c r="K3" s="1079"/>
      <c r="L3" s="1079"/>
      <c r="M3" s="1080"/>
      <c r="N3" s="1083"/>
      <c r="O3" s="392"/>
      <c r="P3" s="525"/>
      <c r="AZ3" s="521"/>
    </row>
    <row r="4" spans="2:52" ht="25.5" customHeight="1" x14ac:dyDescent="0.3">
      <c r="B4" s="522" t="s">
        <v>106</v>
      </c>
      <c r="C4" s="669"/>
      <c r="D4" s="669"/>
      <c r="E4" s="1185"/>
      <c r="F4" s="1185"/>
      <c r="G4" s="1185"/>
      <c r="H4" s="1185"/>
      <c r="I4" s="1185"/>
      <c r="J4" s="1186"/>
      <c r="K4" s="523"/>
      <c r="L4" s="523"/>
      <c r="M4" s="524"/>
      <c r="N4" s="658"/>
      <c r="O4" s="392"/>
      <c r="P4" s="525"/>
      <c r="AZ4" s="521"/>
    </row>
    <row r="5" spans="2:52" x14ac:dyDescent="0.2">
      <c r="B5" s="674" t="s">
        <v>53</v>
      </c>
      <c r="C5" s="675"/>
      <c r="D5" s="675"/>
      <c r="E5" s="676"/>
      <c r="F5" s="676"/>
      <c r="G5" s="676"/>
      <c r="H5" s="676"/>
      <c r="I5" s="676"/>
      <c r="J5" s="676"/>
      <c r="K5" s="676"/>
      <c r="L5" s="677"/>
      <c r="M5" s="527" t="s">
        <v>105</v>
      </c>
      <c r="N5" s="528" t="s">
        <v>105</v>
      </c>
      <c r="P5" s="529"/>
      <c r="AZ5" s="521"/>
    </row>
    <row r="6" spans="2:52" x14ac:dyDescent="0.2">
      <c r="B6" s="678" t="s">
        <v>54</v>
      </c>
      <c r="C6" s="679"/>
      <c r="D6" s="679"/>
      <c r="E6" s="680"/>
      <c r="F6" s="680"/>
      <c r="G6" s="677"/>
      <c r="H6" s="680"/>
      <c r="I6" s="680"/>
      <c r="J6" s="680"/>
      <c r="K6" s="680"/>
      <c r="L6" s="680"/>
      <c r="M6" s="530"/>
      <c r="N6" s="803">
        <f>M6</f>
        <v>0</v>
      </c>
      <c r="P6" s="531">
        <f>N6</f>
        <v>0</v>
      </c>
      <c r="X6" s="532"/>
      <c r="Y6" s="532"/>
    </row>
    <row r="7" spans="2:52" x14ac:dyDescent="0.2">
      <c r="B7" s="1117" t="s">
        <v>55</v>
      </c>
      <c r="C7" s="1118"/>
      <c r="D7" s="1118"/>
      <c r="E7" s="681"/>
      <c r="F7" s="682" t="s">
        <v>107</v>
      </c>
      <c r="G7" s="533"/>
      <c r="H7" s="1117" t="s">
        <v>84</v>
      </c>
      <c r="I7" s="1118"/>
      <c r="J7" s="1118"/>
      <c r="K7" s="1118"/>
      <c r="L7" s="1121" t="s">
        <v>58</v>
      </c>
      <c r="M7" s="685" t="s">
        <v>235</v>
      </c>
      <c r="N7" s="534"/>
      <c r="P7" s="535"/>
    </row>
    <row r="8" spans="2:52" x14ac:dyDescent="0.2">
      <c r="B8" s="1119"/>
      <c r="C8" s="1120"/>
      <c r="D8" s="1120"/>
      <c r="E8" s="683" t="s">
        <v>116</v>
      </c>
      <c r="F8" s="684" t="s">
        <v>108</v>
      </c>
      <c r="G8" s="536"/>
      <c r="H8" s="1119"/>
      <c r="I8" s="1120"/>
      <c r="J8" s="1120"/>
      <c r="K8" s="1120"/>
      <c r="L8" s="1122"/>
      <c r="M8" s="686" t="s">
        <v>109</v>
      </c>
      <c r="N8" s="537"/>
      <c r="O8" s="538"/>
      <c r="P8" s="355">
        <f>G28</f>
        <v>0</v>
      </c>
      <c r="Q8" s="539" t="s">
        <v>156</v>
      </c>
    </row>
    <row r="9" spans="2:52" x14ac:dyDescent="0.2">
      <c r="B9" s="540" t="s">
        <v>56</v>
      </c>
      <c r="C9" s="1123"/>
      <c r="D9" s="1124"/>
      <c r="E9" s="1125"/>
      <c r="F9" s="541"/>
      <c r="G9" s="542"/>
      <c r="H9" s="540" t="s">
        <v>59</v>
      </c>
      <c r="I9" s="543"/>
      <c r="J9" s="1126"/>
      <c r="K9" s="1126"/>
      <c r="L9" s="1127"/>
      <c r="M9" s="541"/>
      <c r="N9" s="544"/>
      <c r="O9" s="538"/>
      <c r="P9" s="355">
        <f>G44</f>
        <v>0</v>
      </c>
      <c r="Q9" s="539" t="s">
        <v>157</v>
      </c>
      <c r="Y9" s="538"/>
      <c r="AB9" s="520"/>
      <c r="AC9" s="520"/>
    </row>
    <row r="10" spans="2:52" x14ac:dyDescent="0.2">
      <c r="B10" s="540" t="s">
        <v>57</v>
      </c>
      <c r="C10" s="1123"/>
      <c r="D10" s="1124"/>
      <c r="E10" s="1125"/>
      <c r="F10" s="541"/>
      <c r="G10" s="542"/>
      <c r="H10" s="1128"/>
      <c r="I10" s="1129"/>
      <c r="J10" s="1129"/>
      <c r="K10" s="1129"/>
      <c r="L10" s="1130"/>
      <c r="M10" s="541"/>
      <c r="N10" s="544"/>
      <c r="O10" s="538"/>
      <c r="P10" s="355">
        <f>G57</f>
        <v>0</v>
      </c>
      <c r="Q10" s="539" t="s">
        <v>158</v>
      </c>
      <c r="X10" s="545"/>
      <c r="Y10" s="545"/>
    </row>
    <row r="11" spans="2:52" x14ac:dyDescent="0.2">
      <c r="B11" s="546" t="s">
        <v>60</v>
      </c>
      <c r="C11" s="547"/>
      <c r="D11" s="548"/>
      <c r="E11" s="549"/>
      <c r="F11" s="550"/>
      <c r="G11" s="551"/>
      <c r="H11" s="552" t="s">
        <v>63</v>
      </c>
      <c r="I11" s="553"/>
      <c r="J11" s="1126"/>
      <c r="K11" s="1126"/>
      <c r="L11" s="1127"/>
      <c r="M11" s="541"/>
      <c r="N11" s="544"/>
      <c r="O11" s="538"/>
      <c r="P11" s="365">
        <f>G58</f>
        <v>0</v>
      </c>
      <c r="Q11" s="539" t="s">
        <v>151</v>
      </c>
      <c r="X11" s="545"/>
      <c r="Y11" s="545"/>
    </row>
    <row r="12" spans="2:52" x14ac:dyDescent="0.2">
      <c r="B12" s="554"/>
      <c r="C12" s="548"/>
      <c r="D12" s="548"/>
      <c r="E12" s="555"/>
      <c r="F12" s="556"/>
      <c r="G12" s="551"/>
      <c r="H12" s="540" t="s">
        <v>65</v>
      </c>
      <c r="I12" s="543"/>
      <c r="J12" s="1126"/>
      <c r="K12" s="1126"/>
      <c r="L12" s="1127"/>
      <c r="M12" s="541"/>
      <c r="N12" s="544"/>
      <c r="O12" s="538"/>
      <c r="P12" s="355"/>
      <c r="Q12" s="539"/>
      <c r="X12" s="545"/>
      <c r="Y12" s="545"/>
    </row>
    <row r="13" spans="2:52" x14ac:dyDescent="0.2">
      <c r="B13" s="540" t="s">
        <v>540</v>
      </c>
      <c r="C13" s="557"/>
      <c r="D13" s="558"/>
      <c r="E13" s="559"/>
      <c r="F13" s="541"/>
      <c r="G13" s="542"/>
      <c r="H13" s="540" t="s">
        <v>64</v>
      </c>
      <c r="I13" s="543"/>
      <c r="J13" s="1108"/>
      <c r="K13" s="1108"/>
      <c r="L13" s="1104"/>
      <c r="M13" s="541"/>
      <c r="N13" s="544"/>
      <c r="O13" s="560"/>
      <c r="P13" s="561">
        <f>N28</f>
        <v>0</v>
      </c>
      <c r="Q13" s="539" t="s">
        <v>159</v>
      </c>
      <c r="AB13" s="520"/>
      <c r="AC13" s="520"/>
    </row>
    <row r="14" spans="2:52" x14ac:dyDescent="0.2">
      <c r="B14" s="540" t="s">
        <v>541</v>
      </c>
      <c r="C14" s="562"/>
      <c r="D14" s="563"/>
      <c r="E14" s="559"/>
      <c r="F14" s="541"/>
      <c r="G14" s="542"/>
      <c r="H14" s="540" t="s">
        <v>66</v>
      </c>
      <c r="I14" s="543"/>
      <c r="J14" s="1108"/>
      <c r="K14" s="1108"/>
      <c r="L14" s="1104"/>
      <c r="M14" s="541"/>
      <c r="N14" s="544"/>
      <c r="O14" s="538"/>
      <c r="P14" s="355">
        <f>N44</f>
        <v>0</v>
      </c>
      <c r="Q14" s="539" t="s">
        <v>160</v>
      </c>
      <c r="X14" s="545"/>
      <c r="Y14" s="545"/>
      <c r="AB14" s="520"/>
      <c r="AC14" s="520"/>
    </row>
    <row r="15" spans="2:52" ht="12.75" customHeight="1" x14ac:dyDescent="0.2">
      <c r="B15" s="1133" t="s">
        <v>542</v>
      </c>
      <c r="C15" s="1134"/>
      <c r="D15" s="1134"/>
      <c r="E15" s="1135"/>
      <c r="F15" s="556"/>
      <c r="G15" s="564"/>
      <c r="H15" s="565" t="s">
        <v>67</v>
      </c>
      <c r="I15" s="566"/>
      <c r="J15" s="566"/>
      <c r="K15" s="567"/>
      <c r="L15" s="568"/>
      <c r="M15" s="569"/>
      <c r="N15" s="544"/>
      <c r="O15" s="560"/>
      <c r="P15" s="355">
        <f>N57</f>
        <v>0</v>
      </c>
      <c r="Q15" s="539" t="s">
        <v>152</v>
      </c>
    </row>
    <row r="16" spans="2:52" x14ac:dyDescent="0.2">
      <c r="B16" s="1103"/>
      <c r="C16" s="1104"/>
      <c r="D16" s="7"/>
      <c r="E16" s="2"/>
      <c r="F16" s="541">
        <f>D16*E16</f>
        <v>0</v>
      </c>
      <c r="G16" s="542"/>
      <c r="H16" s="540" t="s">
        <v>68</v>
      </c>
      <c r="I16" s="543"/>
      <c r="J16" s="543"/>
      <c r="K16" s="1108"/>
      <c r="L16" s="1104"/>
      <c r="M16" s="570"/>
      <c r="N16" s="544"/>
      <c r="O16" s="538"/>
      <c r="P16" s="365">
        <f>N58</f>
        <v>0</v>
      </c>
      <c r="Q16" s="539" t="s">
        <v>151</v>
      </c>
      <c r="X16" s="545"/>
      <c r="Y16" s="545"/>
    </row>
    <row r="17" spans="2:232" x14ac:dyDescent="0.2">
      <c r="B17" s="1103"/>
      <c r="C17" s="1104"/>
      <c r="D17" s="571"/>
      <c r="E17" s="572"/>
      <c r="F17" s="541">
        <f>D17*E17</f>
        <v>0</v>
      </c>
      <c r="G17" s="542"/>
      <c r="H17" s="540" t="s">
        <v>69</v>
      </c>
      <c r="I17" s="543"/>
      <c r="J17" s="1108"/>
      <c r="K17" s="1108"/>
      <c r="L17" s="1104"/>
      <c r="M17" s="541"/>
      <c r="N17" s="544"/>
      <c r="O17" s="560"/>
      <c r="P17" s="573">
        <f>N59</f>
        <v>0</v>
      </c>
      <c r="Q17" s="539" t="s">
        <v>153</v>
      </c>
      <c r="X17" s="545"/>
      <c r="Y17" s="545"/>
    </row>
    <row r="18" spans="2:232" x14ac:dyDescent="0.2">
      <c r="B18" s="1103"/>
      <c r="C18" s="1108"/>
      <c r="D18" s="574"/>
      <c r="E18" s="514"/>
      <c r="F18" s="541">
        <f>D18*E18</f>
        <v>0</v>
      </c>
      <c r="G18" s="542"/>
      <c r="H18" s="1103"/>
      <c r="I18" s="1108"/>
      <c r="J18" s="1108"/>
      <c r="K18" s="1108"/>
      <c r="L18" s="1104"/>
      <c r="M18" s="541"/>
      <c r="N18" s="544"/>
      <c r="O18" s="538"/>
      <c r="P18" s="575">
        <f>IF(ISERROR(P17/P11),0,P17/P11)</f>
        <v>0</v>
      </c>
      <c r="Q18" s="539" t="s">
        <v>161</v>
      </c>
      <c r="X18" s="545"/>
      <c r="Y18" s="545"/>
    </row>
    <row r="19" spans="2:232" ht="6.75" customHeight="1" x14ac:dyDescent="0.2">
      <c r="B19" s="1111"/>
      <c r="C19" s="1112"/>
      <c r="D19" s="1131"/>
      <c r="E19" s="1136"/>
      <c r="F19" s="1187">
        <f>D19*E19</f>
        <v>0</v>
      </c>
      <c r="G19" s="1132"/>
      <c r="H19" s="576" t="s">
        <v>70</v>
      </c>
      <c r="I19" s="577"/>
      <c r="J19" s="577"/>
      <c r="K19" s="577"/>
      <c r="L19" s="578"/>
      <c r="M19" s="1098"/>
      <c r="N19" s="1150"/>
      <c r="O19" s="1195"/>
      <c r="P19" s="1191">
        <f>P8-P13</f>
        <v>0</v>
      </c>
      <c r="Q19" s="1190" t="s">
        <v>154</v>
      </c>
      <c r="X19" s="545"/>
      <c r="Y19" s="545"/>
    </row>
    <row r="20" spans="2:232" ht="6" customHeight="1" x14ac:dyDescent="0.2">
      <c r="B20" s="1113"/>
      <c r="C20" s="1114"/>
      <c r="D20" s="1131"/>
      <c r="E20" s="1137"/>
      <c r="F20" s="1188"/>
      <c r="G20" s="1132"/>
      <c r="H20" s="1115" t="s">
        <v>71</v>
      </c>
      <c r="I20" s="1116"/>
      <c r="J20" s="1100" t="s">
        <v>72</v>
      </c>
      <c r="K20" s="1100"/>
      <c r="L20" s="580" t="s">
        <v>73</v>
      </c>
      <c r="M20" s="1099"/>
      <c r="N20" s="1150"/>
      <c r="O20" s="1195"/>
      <c r="P20" s="1191"/>
      <c r="Q20" s="1190"/>
    </row>
    <row r="21" spans="2:232" x14ac:dyDescent="0.2">
      <c r="B21" s="1103"/>
      <c r="C21" s="1104"/>
      <c r="D21" s="581"/>
      <c r="E21" s="2"/>
      <c r="F21" s="541">
        <f>D21*E21</f>
        <v>0</v>
      </c>
      <c r="G21" s="542"/>
      <c r="H21" s="1103"/>
      <c r="I21" s="1104"/>
      <c r="J21" s="1189"/>
      <c r="K21" s="1104"/>
      <c r="L21" s="2"/>
      <c r="M21" s="541"/>
      <c r="N21" s="544"/>
      <c r="O21" s="538"/>
      <c r="P21" s="582">
        <f>IF(ISERROR((P8+P9)/(P13+P14)),0,(P8+P9)/(P13+P14))</f>
        <v>0</v>
      </c>
      <c r="Q21" s="539" t="s">
        <v>167</v>
      </c>
      <c r="X21" s="545"/>
      <c r="Y21" s="545"/>
    </row>
    <row r="22" spans="2:232" x14ac:dyDescent="0.2">
      <c r="B22" s="1103"/>
      <c r="C22" s="1104"/>
      <c r="D22" s="7"/>
      <c r="E22" s="2"/>
      <c r="F22" s="541">
        <f>D22*E22</f>
        <v>0</v>
      </c>
      <c r="G22" s="542"/>
      <c r="H22" s="1103"/>
      <c r="I22" s="1104"/>
      <c r="J22" s="1103"/>
      <c r="K22" s="1104"/>
      <c r="L22" s="3"/>
      <c r="M22" s="541"/>
      <c r="N22" s="544"/>
      <c r="O22" s="538"/>
      <c r="P22" s="573">
        <f>SUM(M26:N27)</f>
        <v>0</v>
      </c>
      <c r="Q22" s="539" t="s">
        <v>155</v>
      </c>
      <c r="X22" s="545"/>
      <c r="Y22" s="545"/>
    </row>
    <row r="23" spans="2:232" x14ac:dyDescent="0.2">
      <c r="B23" s="540" t="s">
        <v>543</v>
      </c>
      <c r="C23" s="557"/>
      <c r="D23" s="557"/>
      <c r="E23" s="514"/>
      <c r="F23" s="541"/>
      <c r="G23" s="542"/>
      <c r="H23" s="540" t="s">
        <v>85</v>
      </c>
      <c r="I23" s="543"/>
      <c r="J23" s="1108"/>
      <c r="K23" s="1108"/>
      <c r="L23" s="1104"/>
      <c r="M23" s="541"/>
      <c r="N23" s="544"/>
      <c r="P23" s="583"/>
      <c r="X23" s="545"/>
      <c r="Y23" s="545"/>
      <c r="AB23" s="520"/>
      <c r="AC23" s="520"/>
    </row>
    <row r="24" spans="2:232" x14ac:dyDescent="0.2">
      <c r="B24" s="773" t="s">
        <v>544</v>
      </c>
      <c r="C24" s="774"/>
      <c r="D24" s="775"/>
      <c r="E24" s="776"/>
      <c r="F24" s="541"/>
      <c r="G24" s="542"/>
      <c r="H24" s="1179" t="s">
        <v>204</v>
      </c>
      <c r="I24" s="1184"/>
      <c r="J24" s="1184"/>
      <c r="K24" s="1184"/>
      <c r="L24" s="1180"/>
      <c r="M24" s="541"/>
      <c r="N24" s="544"/>
      <c r="P24" s="583"/>
      <c r="X24" s="545"/>
      <c r="Y24" s="545"/>
      <c r="AB24" s="520"/>
      <c r="AC24" s="520"/>
    </row>
    <row r="25" spans="2:232" x14ac:dyDescent="0.2">
      <c r="B25" s="1103"/>
      <c r="C25" s="1108"/>
      <c r="D25" s="1108"/>
      <c r="E25" s="1104"/>
      <c r="F25" s="541"/>
      <c r="G25" s="542"/>
      <c r="H25" s="1179"/>
      <c r="I25" s="1184"/>
      <c r="J25" s="1184"/>
      <c r="K25" s="1184"/>
      <c r="L25" s="1180"/>
      <c r="M25" s="541"/>
      <c r="N25" s="544"/>
      <c r="P25" s="585" t="s">
        <v>164</v>
      </c>
      <c r="AB25" s="520"/>
      <c r="AC25" s="520"/>
    </row>
    <row r="26" spans="2:232" x14ac:dyDescent="0.2">
      <c r="B26" s="1103"/>
      <c r="C26" s="1108"/>
      <c r="D26" s="1108"/>
      <c r="E26" s="1104"/>
      <c r="F26" s="541"/>
      <c r="G26" s="542"/>
      <c r="H26" s="586" t="s">
        <v>554</v>
      </c>
      <c r="I26" s="543"/>
      <c r="J26" s="587"/>
      <c r="K26" s="587"/>
      <c r="L26" s="588"/>
      <c r="M26" s="589">
        <f>M43</f>
        <v>0</v>
      </c>
      <c r="N26" s="579">
        <f>N43</f>
        <v>0</v>
      </c>
      <c r="O26" s="590"/>
      <c r="P26" s="435">
        <f>SUM(M26:N26)</f>
        <v>0</v>
      </c>
      <c r="X26" s="545"/>
      <c r="Y26" s="545"/>
    </row>
    <row r="27" spans="2:232" x14ac:dyDescent="0.2">
      <c r="B27" s="1105" t="s">
        <v>557</v>
      </c>
      <c r="C27" s="1106"/>
      <c r="D27" s="1106"/>
      <c r="E27" s="1107"/>
      <c r="F27" s="589">
        <f>'Sch. 1-5'!G32</f>
        <v>0</v>
      </c>
      <c r="G27" s="542"/>
      <c r="H27" s="593" t="s">
        <v>555</v>
      </c>
      <c r="I27" s="543"/>
      <c r="J27" s="543"/>
      <c r="K27" s="543"/>
      <c r="L27" s="587"/>
      <c r="M27" s="589" t="str">
        <f>IF(M56=0,"",M56)</f>
        <v/>
      </c>
      <c r="N27" s="579">
        <f>N56</f>
        <v>0</v>
      </c>
      <c r="O27" s="594"/>
      <c r="P27" s="435">
        <f>SUM(M27:N27)</f>
        <v>0</v>
      </c>
      <c r="X27" s="545"/>
      <c r="Y27" s="545"/>
    </row>
    <row r="28" spans="2:232" x14ac:dyDescent="0.2">
      <c r="B28" s="1181" t="s">
        <v>110</v>
      </c>
      <c r="C28" s="1182"/>
      <c r="D28" s="1182"/>
      <c r="E28" s="1183"/>
      <c r="F28" s="595">
        <f>SUM(F9:F27)</f>
        <v>0</v>
      </c>
      <c r="G28" s="596">
        <f>SUM(G9:G27)+F28</f>
        <v>0</v>
      </c>
      <c r="H28" s="597" t="s">
        <v>86</v>
      </c>
      <c r="I28" s="598"/>
      <c r="J28" s="598"/>
      <c r="K28" s="598"/>
      <c r="L28" s="587"/>
      <c r="M28" s="599">
        <f>SUM(M9:M27)</f>
        <v>0</v>
      </c>
      <c r="N28" s="596">
        <f>SUM(N9:N27)+M28</f>
        <v>0</v>
      </c>
      <c r="O28" s="590"/>
      <c r="P28" s="392"/>
      <c r="X28" s="545"/>
      <c r="Y28" s="545"/>
      <c r="AB28" s="520"/>
      <c r="AC28" s="520"/>
    </row>
    <row r="29" spans="2:232" x14ac:dyDescent="0.2">
      <c r="B29" s="687" t="s">
        <v>142</v>
      </c>
      <c r="C29" s="688"/>
      <c r="D29" s="688"/>
      <c r="E29" s="4"/>
      <c r="F29" s="689"/>
      <c r="G29" s="600"/>
      <c r="H29" s="690" t="s">
        <v>143</v>
      </c>
      <c r="I29" s="691"/>
      <c r="J29" s="691"/>
      <c r="K29" s="691"/>
      <c r="L29" s="691"/>
      <c r="M29" s="689"/>
      <c r="N29" s="602"/>
      <c r="O29" s="590"/>
      <c r="P29" s="603"/>
      <c r="X29" s="545"/>
      <c r="Y29" s="545"/>
    </row>
    <row r="30" spans="2:232" ht="6.75" customHeight="1" x14ac:dyDescent="0.2">
      <c r="B30" s="1094" t="s">
        <v>74</v>
      </c>
      <c r="C30" s="1095"/>
      <c r="D30" s="1101" t="s">
        <v>102</v>
      </c>
      <c r="E30" s="1101" t="s">
        <v>101</v>
      </c>
      <c r="F30" s="1098"/>
      <c r="G30" s="1109"/>
      <c r="H30" s="1101" t="s">
        <v>71</v>
      </c>
      <c r="I30" s="1101" t="s">
        <v>77</v>
      </c>
      <c r="J30" s="605" t="s">
        <v>132</v>
      </c>
      <c r="K30" s="1101" t="s">
        <v>73</v>
      </c>
      <c r="L30" s="605" t="s">
        <v>145</v>
      </c>
      <c r="M30" s="606"/>
      <c r="N30" s="1210"/>
      <c r="O30" s="590"/>
      <c r="P30" s="392"/>
      <c r="X30" s="545"/>
      <c r="Y30" s="545"/>
    </row>
    <row r="31" spans="2:232" ht="6" customHeight="1" x14ac:dyDescent="0.2">
      <c r="B31" s="1096"/>
      <c r="C31" s="1097"/>
      <c r="D31" s="1102"/>
      <c r="E31" s="1102"/>
      <c r="F31" s="1099"/>
      <c r="G31" s="1110"/>
      <c r="H31" s="1102"/>
      <c r="I31" s="1102"/>
      <c r="J31" s="607" t="s">
        <v>144</v>
      </c>
      <c r="K31" s="1102"/>
      <c r="L31" s="608" t="s">
        <v>146</v>
      </c>
      <c r="M31" s="609"/>
      <c r="N31" s="1211"/>
      <c r="O31" s="590"/>
      <c r="P31" s="392"/>
    </row>
    <row r="32" spans="2:232" x14ac:dyDescent="0.2">
      <c r="B32" s="1103"/>
      <c r="C32" s="1104"/>
      <c r="D32" s="7"/>
      <c r="E32" s="2"/>
      <c r="F32" s="541" t="str">
        <f>IF(D32="","",D32*E32)</f>
        <v/>
      </c>
      <c r="G32" s="610"/>
      <c r="H32" s="514"/>
      <c r="I32" s="2"/>
      <c r="J32" s="611"/>
      <c r="K32" s="612"/>
      <c r="L32" s="613"/>
      <c r="M32" s="541"/>
      <c r="N32" s="614"/>
      <c r="O32" s="590"/>
      <c r="P32" s="615"/>
      <c r="AF32" s="520"/>
      <c r="AG32" s="520"/>
      <c r="AH32" s="520"/>
      <c r="AI32" s="520"/>
      <c r="AJ32" s="520"/>
      <c r="AK32" s="520"/>
      <c r="AL32" s="520"/>
      <c r="AM32" s="520"/>
      <c r="AN32" s="520"/>
      <c r="AO32" s="520"/>
      <c r="AP32" s="520"/>
      <c r="AQ32" s="520"/>
      <c r="AR32" s="520"/>
      <c r="AS32" s="520"/>
      <c r="AT32" s="520"/>
      <c r="AU32" s="520"/>
      <c r="AV32" s="520"/>
      <c r="AW32" s="520"/>
      <c r="AX32" s="520"/>
      <c r="AY32" s="520"/>
      <c r="AZ32" s="520"/>
      <c r="BA32" s="520"/>
      <c r="BB32" s="520"/>
      <c r="BC32" s="520"/>
      <c r="BD32" s="520"/>
      <c r="BE32" s="520"/>
      <c r="BF32" s="520"/>
      <c r="BG32" s="520"/>
      <c r="BH32" s="520"/>
      <c r="BI32" s="520"/>
      <c r="BJ32" s="520"/>
      <c r="BK32" s="520"/>
      <c r="BL32" s="520"/>
      <c r="BM32" s="520"/>
      <c r="BN32" s="520"/>
      <c r="BO32" s="520"/>
      <c r="BP32" s="520"/>
      <c r="BQ32" s="520"/>
      <c r="BR32" s="520"/>
      <c r="BS32" s="520"/>
      <c r="BT32" s="520"/>
      <c r="BU32" s="520"/>
      <c r="BV32" s="520"/>
      <c r="BW32" s="520"/>
      <c r="BX32" s="520"/>
      <c r="BY32" s="520"/>
      <c r="BZ32" s="520"/>
      <c r="CA32" s="520"/>
      <c r="CB32" s="520"/>
      <c r="CC32" s="520"/>
      <c r="CD32" s="520"/>
      <c r="CE32" s="520"/>
      <c r="CF32" s="520"/>
      <c r="CG32" s="520"/>
      <c r="CH32" s="520"/>
      <c r="CI32" s="520"/>
      <c r="CJ32" s="520"/>
      <c r="CK32" s="520"/>
      <c r="CL32" s="520"/>
      <c r="CM32" s="520"/>
      <c r="CN32" s="520"/>
      <c r="CO32" s="520"/>
      <c r="CP32" s="520"/>
      <c r="CQ32" s="520"/>
      <c r="CR32" s="520"/>
      <c r="CS32" s="520"/>
      <c r="CT32" s="520"/>
      <c r="CU32" s="520"/>
      <c r="CV32" s="520"/>
      <c r="CW32" s="520"/>
      <c r="CX32" s="520"/>
      <c r="CY32" s="520"/>
      <c r="CZ32" s="520"/>
      <c r="DA32" s="520"/>
      <c r="DB32" s="520"/>
      <c r="DC32" s="520"/>
      <c r="DD32" s="520"/>
      <c r="DE32" s="520"/>
      <c r="DF32" s="520"/>
      <c r="DG32" s="520"/>
      <c r="DH32" s="520"/>
      <c r="DI32" s="520"/>
      <c r="DJ32" s="520"/>
      <c r="DK32" s="520"/>
      <c r="DL32" s="520"/>
      <c r="DM32" s="520"/>
      <c r="DN32" s="520"/>
      <c r="DO32" s="520"/>
      <c r="DP32" s="520"/>
      <c r="DQ32" s="520"/>
      <c r="DR32" s="520"/>
      <c r="DS32" s="520"/>
      <c r="DT32" s="520"/>
      <c r="DU32" s="520"/>
      <c r="DV32" s="520"/>
      <c r="DW32" s="520"/>
      <c r="DX32" s="520"/>
      <c r="DY32" s="520"/>
      <c r="DZ32" s="520"/>
      <c r="EA32" s="520"/>
      <c r="EB32" s="520"/>
      <c r="EC32" s="520"/>
      <c r="ED32" s="520"/>
      <c r="EE32" s="520"/>
      <c r="EF32" s="520"/>
      <c r="EG32" s="520"/>
      <c r="EH32" s="520"/>
      <c r="EI32" s="520"/>
      <c r="EJ32" s="520"/>
      <c r="EK32" s="520"/>
      <c r="EL32" s="520"/>
      <c r="EM32" s="520"/>
      <c r="EN32" s="520"/>
      <c r="EO32" s="520"/>
      <c r="EP32" s="520"/>
      <c r="EQ32" s="520"/>
      <c r="ER32" s="520"/>
      <c r="ES32" s="520"/>
      <c r="ET32" s="520"/>
      <c r="EU32" s="520"/>
      <c r="EV32" s="520"/>
      <c r="EW32" s="520"/>
      <c r="EX32" s="520"/>
      <c r="EY32" s="520"/>
      <c r="EZ32" s="520"/>
      <c r="FA32" s="520"/>
      <c r="FB32" s="520"/>
      <c r="FC32" s="520"/>
      <c r="FD32" s="520"/>
      <c r="FE32" s="520"/>
      <c r="FF32" s="520"/>
      <c r="FG32" s="520"/>
      <c r="FH32" s="520"/>
      <c r="FI32" s="520"/>
      <c r="FJ32" s="520"/>
      <c r="FK32" s="520"/>
      <c r="FL32" s="520"/>
      <c r="FM32" s="520"/>
      <c r="FN32" s="520"/>
      <c r="FO32" s="520"/>
      <c r="FP32" s="520"/>
      <c r="FQ32" s="520"/>
      <c r="FR32" s="520"/>
      <c r="FS32" s="520"/>
      <c r="FT32" s="520"/>
      <c r="FU32" s="520"/>
      <c r="FV32" s="520"/>
      <c r="FW32" s="520"/>
      <c r="FX32" s="520"/>
      <c r="FY32" s="520"/>
      <c r="FZ32" s="520"/>
      <c r="GA32" s="520"/>
      <c r="GB32" s="520"/>
      <c r="GC32" s="520"/>
      <c r="GD32" s="520"/>
      <c r="GE32" s="520"/>
      <c r="GF32" s="520"/>
      <c r="GG32" s="520"/>
      <c r="GH32" s="520"/>
      <c r="GI32" s="520"/>
      <c r="GJ32" s="520"/>
      <c r="GK32" s="520"/>
      <c r="GL32" s="520"/>
      <c r="GM32" s="520"/>
      <c r="GN32" s="520"/>
      <c r="GO32" s="520"/>
      <c r="GP32" s="520"/>
      <c r="GQ32" s="520"/>
      <c r="GR32" s="520"/>
      <c r="GS32" s="520"/>
      <c r="GT32" s="520"/>
      <c r="GU32" s="520"/>
      <c r="GV32" s="520"/>
      <c r="GW32" s="520"/>
      <c r="GX32" s="520"/>
      <c r="GY32" s="520"/>
      <c r="GZ32" s="520"/>
      <c r="HA32" s="520"/>
      <c r="HB32" s="520"/>
      <c r="HC32" s="520"/>
      <c r="HD32" s="520"/>
      <c r="HE32" s="520"/>
      <c r="HF32" s="520"/>
      <c r="HG32" s="520"/>
      <c r="HH32" s="520"/>
      <c r="HI32" s="520"/>
      <c r="HJ32" s="520"/>
      <c r="HK32" s="520"/>
      <c r="HL32" s="520"/>
      <c r="HM32" s="520"/>
      <c r="HN32" s="520"/>
      <c r="HO32" s="520"/>
      <c r="HP32" s="520"/>
      <c r="HQ32" s="520"/>
      <c r="HR32" s="520"/>
      <c r="HS32" s="520"/>
      <c r="HT32" s="520"/>
      <c r="HU32" s="520"/>
      <c r="HV32" s="520"/>
      <c r="HW32" s="520"/>
      <c r="HX32" s="520"/>
    </row>
    <row r="33" spans="2:232" x14ac:dyDescent="0.2">
      <c r="B33" s="1103"/>
      <c r="C33" s="1104"/>
      <c r="D33" s="7"/>
      <c r="E33" s="2"/>
      <c r="F33" s="541" t="str">
        <f>IF(D33="","",D33*E33)</f>
        <v/>
      </c>
      <c r="G33" s="542"/>
      <c r="H33" s="514"/>
      <c r="I33" s="2"/>
      <c r="J33" s="611"/>
      <c r="K33" s="612"/>
      <c r="L33" s="613"/>
      <c r="M33" s="541"/>
      <c r="N33" s="544"/>
      <c r="O33" s="590"/>
      <c r="P33" s="615"/>
      <c r="X33" s="545"/>
      <c r="Y33" s="545"/>
      <c r="AB33" s="520"/>
      <c r="AC33" s="520"/>
      <c r="AD33" s="520"/>
      <c r="AE33" s="520"/>
    </row>
    <row r="34" spans="2:232" x14ac:dyDescent="0.2">
      <c r="B34" s="1179"/>
      <c r="C34" s="1180"/>
      <c r="D34" s="7"/>
      <c r="E34" s="2"/>
      <c r="F34" s="541" t="str">
        <f>IF(D34="","",D34*E34)</f>
        <v/>
      </c>
      <c r="G34" s="542"/>
      <c r="H34" s="514"/>
      <c r="I34" s="2"/>
      <c r="J34" s="611"/>
      <c r="K34" s="612"/>
      <c r="L34" s="613"/>
      <c r="M34" s="541"/>
      <c r="N34" s="544"/>
      <c r="O34" s="590"/>
      <c r="P34" s="615"/>
      <c r="X34" s="545"/>
      <c r="Y34" s="545"/>
    </row>
    <row r="35" spans="2:232" x14ac:dyDescent="0.2">
      <c r="B35" s="546" t="s">
        <v>75</v>
      </c>
      <c r="C35" s="616"/>
      <c r="D35" s="1184"/>
      <c r="E35" s="1180"/>
      <c r="F35" s="541"/>
      <c r="G35" s="542">
        <v>0</v>
      </c>
      <c r="H35" s="514"/>
      <c r="I35" s="2"/>
      <c r="J35" s="611"/>
      <c r="K35" s="612"/>
      <c r="L35" s="613"/>
      <c r="M35" s="617"/>
      <c r="N35" s="544"/>
      <c r="O35" s="590"/>
      <c r="P35" s="615"/>
      <c r="X35" s="545"/>
      <c r="Y35" s="545"/>
      <c r="AF35" s="520"/>
      <c r="AG35" s="520"/>
      <c r="AH35" s="520"/>
      <c r="AI35" s="520"/>
      <c r="AJ35" s="520"/>
      <c r="AK35" s="520"/>
      <c r="AL35" s="520"/>
      <c r="AM35" s="520"/>
      <c r="AN35" s="520"/>
      <c r="AO35" s="520"/>
      <c r="AP35" s="520"/>
      <c r="AQ35" s="520"/>
      <c r="AR35" s="520"/>
      <c r="AS35" s="520"/>
      <c r="AT35" s="520"/>
      <c r="AU35" s="520"/>
      <c r="AV35" s="520"/>
      <c r="AW35" s="520"/>
      <c r="AX35" s="520"/>
      <c r="AY35" s="520"/>
      <c r="AZ35" s="520"/>
      <c r="BA35" s="520"/>
      <c r="BB35" s="520"/>
      <c r="BC35" s="520"/>
      <c r="BD35" s="520"/>
      <c r="BE35" s="520"/>
      <c r="BF35" s="520"/>
      <c r="BG35" s="520"/>
      <c r="BH35" s="520"/>
      <c r="BI35" s="520"/>
      <c r="BJ35" s="520"/>
      <c r="BK35" s="520"/>
      <c r="BL35" s="520"/>
      <c r="BM35" s="520"/>
      <c r="BN35" s="520"/>
      <c r="BO35" s="520"/>
      <c r="BP35" s="520"/>
      <c r="BQ35" s="520"/>
      <c r="BR35" s="520"/>
      <c r="BS35" s="520"/>
      <c r="BT35" s="520"/>
      <c r="BU35" s="520"/>
      <c r="BV35" s="520"/>
      <c r="BW35" s="520"/>
      <c r="BX35" s="520"/>
      <c r="BY35" s="520"/>
      <c r="BZ35" s="520"/>
      <c r="CA35" s="520"/>
      <c r="CB35" s="520"/>
      <c r="CC35" s="520"/>
      <c r="CD35" s="520"/>
      <c r="CE35" s="520"/>
      <c r="CF35" s="520"/>
      <c r="CG35" s="520"/>
      <c r="CH35" s="520"/>
      <c r="CI35" s="520"/>
      <c r="CJ35" s="520"/>
      <c r="CK35" s="520"/>
      <c r="CL35" s="520"/>
      <c r="CM35" s="520"/>
      <c r="CN35" s="520"/>
      <c r="CO35" s="520"/>
      <c r="CP35" s="520"/>
      <c r="CQ35" s="520"/>
      <c r="CR35" s="520"/>
      <c r="CS35" s="520"/>
      <c r="CT35" s="520"/>
      <c r="CU35" s="520"/>
      <c r="CV35" s="520"/>
      <c r="CW35" s="520"/>
      <c r="CX35" s="520"/>
      <c r="CY35" s="520"/>
      <c r="CZ35" s="520"/>
      <c r="DA35" s="520"/>
      <c r="DB35" s="520"/>
      <c r="DC35" s="520"/>
      <c r="DD35" s="520"/>
      <c r="DE35" s="520"/>
      <c r="DF35" s="520"/>
      <c r="DG35" s="520"/>
      <c r="DH35" s="520"/>
      <c r="DI35" s="520"/>
      <c r="DJ35" s="520"/>
      <c r="DK35" s="520"/>
      <c r="DL35" s="520"/>
      <c r="DM35" s="520"/>
      <c r="DN35" s="520"/>
      <c r="DO35" s="520"/>
      <c r="DP35" s="520"/>
      <c r="DQ35" s="520"/>
      <c r="DR35" s="520"/>
      <c r="DS35" s="520"/>
      <c r="DT35" s="520"/>
      <c r="DU35" s="520"/>
      <c r="DV35" s="520"/>
      <c r="DW35" s="520"/>
      <c r="DX35" s="520"/>
      <c r="DY35" s="520"/>
      <c r="DZ35" s="520"/>
      <c r="EA35" s="520"/>
      <c r="EB35" s="520"/>
      <c r="EC35" s="520"/>
      <c r="ED35" s="520"/>
      <c r="EE35" s="520"/>
      <c r="EF35" s="520"/>
      <c r="EG35" s="520"/>
      <c r="EH35" s="520"/>
      <c r="EI35" s="520"/>
      <c r="EJ35" s="520"/>
      <c r="EK35" s="520"/>
      <c r="EL35" s="520"/>
      <c r="EM35" s="520"/>
      <c r="EN35" s="520"/>
      <c r="EO35" s="520"/>
      <c r="EP35" s="520"/>
      <c r="EQ35" s="520"/>
      <c r="ER35" s="520"/>
      <c r="ES35" s="520"/>
      <c r="ET35" s="520"/>
      <c r="EU35" s="520"/>
      <c r="EV35" s="520"/>
      <c r="EW35" s="520"/>
      <c r="EX35" s="520"/>
      <c r="EY35" s="520"/>
      <c r="EZ35" s="520"/>
      <c r="FA35" s="520"/>
      <c r="FB35" s="520"/>
      <c r="FC35" s="520"/>
      <c r="FD35" s="520"/>
      <c r="FE35" s="520"/>
      <c r="FF35" s="520"/>
      <c r="FG35" s="520"/>
      <c r="FH35" s="520"/>
      <c r="FI35" s="520"/>
      <c r="FJ35" s="520"/>
      <c r="FK35" s="520"/>
      <c r="FL35" s="520"/>
      <c r="FM35" s="520"/>
      <c r="FN35" s="520"/>
      <c r="FO35" s="520"/>
      <c r="FP35" s="520"/>
      <c r="FQ35" s="520"/>
      <c r="FR35" s="520"/>
      <c r="FS35" s="520"/>
      <c r="FT35" s="520"/>
      <c r="FU35" s="520"/>
      <c r="FV35" s="520"/>
      <c r="FW35" s="520"/>
      <c r="FX35" s="520"/>
      <c r="FY35" s="520"/>
      <c r="FZ35" s="520"/>
      <c r="GA35" s="520"/>
      <c r="GB35" s="520"/>
      <c r="GC35" s="520"/>
      <c r="GD35" s="520"/>
      <c r="GE35" s="520"/>
      <c r="GF35" s="520"/>
      <c r="GG35" s="520"/>
      <c r="GH35" s="520"/>
      <c r="GI35" s="520"/>
      <c r="GJ35" s="520"/>
      <c r="GK35" s="520"/>
      <c r="GL35" s="520"/>
      <c r="GM35" s="520"/>
      <c r="GN35" s="520"/>
      <c r="GO35" s="520"/>
      <c r="GP35" s="520"/>
      <c r="GQ35" s="520"/>
      <c r="GR35" s="520"/>
      <c r="GS35" s="520"/>
      <c r="GT35" s="520"/>
      <c r="GU35" s="520"/>
      <c r="GV35" s="520"/>
      <c r="GW35" s="520"/>
      <c r="GX35" s="520"/>
      <c r="GY35" s="520"/>
      <c r="GZ35" s="520"/>
      <c r="HA35" s="520"/>
      <c r="HB35" s="520"/>
      <c r="HC35" s="520"/>
      <c r="HD35" s="520"/>
      <c r="HE35" s="520"/>
      <c r="HF35" s="520"/>
      <c r="HG35" s="520"/>
      <c r="HH35" s="520"/>
      <c r="HI35" s="520"/>
      <c r="HJ35" s="520"/>
      <c r="HK35" s="520"/>
      <c r="HL35" s="520"/>
      <c r="HM35" s="520"/>
      <c r="HN35" s="520"/>
      <c r="HO35" s="520"/>
      <c r="HP35" s="520"/>
      <c r="HQ35" s="520"/>
      <c r="HR35" s="520"/>
      <c r="HS35" s="520"/>
      <c r="HT35" s="520"/>
      <c r="HU35" s="520"/>
      <c r="HV35" s="520"/>
      <c r="HW35" s="520"/>
      <c r="HX35" s="520"/>
    </row>
    <row r="36" spans="2:232" x14ac:dyDescent="0.2">
      <c r="B36" s="540" t="s">
        <v>76</v>
      </c>
      <c r="C36" s="1184"/>
      <c r="D36" s="1184"/>
      <c r="E36" s="1180"/>
      <c r="F36" s="541"/>
      <c r="G36" s="542"/>
      <c r="H36" s="514"/>
      <c r="I36" s="2"/>
      <c r="J36" s="611"/>
      <c r="K36" s="612"/>
      <c r="L36" s="613"/>
      <c r="M36" s="541"/>
      <c r="N36" s="544"/>
      <c r="O36" s="590"/>
      <c r="P36" s="615"/>
      <c r="X36" s="545"/>
      <c r="Y36" s="545"/>
      <c r="AB36" s="520"/>
      <c r="AC36" s="520"/>
      <c r="AD36" s="520"/>
      <c r="AE36" s="520"/>
      <c r="AF36" s="520"/>
      <c r="AG36" s="520"/>
      <c r="AH36" s="520"/>
      <c r="AI36" s="520"/>
      <c r="AJ36" s="520"/>
      <c r="AK36" s="520"/>
      <c r="AL36" s="520"/>
      <c r="AM36" s="520"/>
      <c r="AN36" s="520"/>
      <c r="AO36" s="520"/>
      <c r="AP36" s="520"/>
      <c r="AQ36" s="520"/>
      <c r="AR36" s="520"/>
      <c r="AS36" s="520"/>
      <c r="AT36" s="520"/>
      <c r="AU36" s="520"/>
      <c r="AV36" s="520"/>
      <c r="AW36" s="520"/>
      <c r="AX36" s="520"/>
      <c r="AY36" s="520"/>
      <c r="AZ36" s="520"/>
      <c r="BA36" s="520"/>
      <c r="BB36" s="520"/>
      <c r="BC36" s="520"/>
      <c r="BD36" s="520"/>
      <c r="BE36" s="520"/>
      <c r="BF36" s="520"/>
      <c r="BG36" s="520"/>
      <c r="BH36" s="520"/>
      <c r="BI36" s="520"/>
      <c r="BJ36" s="520"/>
      <c r="BK36" s="520"/>
      <c r="BL36" s="520"/>
      <c r="BM36" s="520"/>
      <c r="BN36" s="520"/>
      <c r="BO36" s="520"/>
      <c r="BP36" s="520"/>
      <c r="BQ36" s="520"/>
      <c r="BR36" s="520"/>
      <c r="BS36" s="520"/>
      <c r="BT36" s="520"/>
      <c r="BU36" s="520"/>
      <c r="BV36" s="520"/>
      <c r="BW36" s="520"/>
      <c r="BX36" s="520"/>
      <c r="BY36" s="520"/>
      <c r="BZ36" s="520"/>
      <c r="CA36" s="520"/>
      <c r="CB36" s="520"/>
      <c r="CC36" s="520"/>
      <c r="CD36" s="520"/>
      <c r="CE36" s="520"/>
      <c r="CF36" s="520"/>
      <c r="CG36" s="520"/>
      <c r="CH36" s="520"/>
      <c r="CI36" s="520"/>
      <c r="CJ36" s="520"/>
      <c r="CK36" s="520"/>
      <c r="CL36" s="520"/>
      <c r="CM36" s="520"/>
      <c r="CN36" s="520"/>
      <c r="CO36" s="520"/>
      <c r="CP36" s="520"/>
      <c r="CQ36" s="520"/>
      <c r="CR36" s="520"/>
      <c r="CS36" s="520"/>
      <c r="CT36" s="520"/>
      <c r="CU36" s="520"/>
      <c r="CV36" s="520"/>
      <c r="CW36" s="520"/>
      <c r="CX36" s="520"/>
      <c r="CY36" s="520"/>
      <c r="CZ36" s="520"/>
      <c r="DA36" s="520"/>
      <c r="DB36" s="520"/>
      <c r="DC36" s="520"/>
      <c r="DD36" s="520"/>
      <c r="DE36" s="520"/>
      <c r="DF36" s="520"/>
      <c r="DG36" s="520"/>
      <c r="DH36" s="520"/>
      <c r="DI36" s="520"/>
      <c r="DJ36" s="520"/>
      <c r="DK36" s="520"/>
      <c r="DL36" s="520"/>
      <c r="DM36" s="520"/>
      <c r="DN36" s="520"/>
      <c r="DO36" s="520"/>
      <c r="DP36" s="520"/>
      <c r="DQ36" s="520"/>
      <c r="DR36" s="520"/>
      <c r="DS36" s="520"/>
      <c r="DT36" s="520"/>
      <c r="DU36" s="520"/>
      <c r="DV36" s="520"/>
      <c r="DW36" s="520"/>
      <c r="DX36" s="520"/>
      <c r="DY36" s="520"/>
      <c r="DZ36" s="520"/>
      <c r="EA36" s="520"/>
      <c r="EB36" s="520"/>
      <c r="EC36" s="520"/>
      <c r="ED36" s="520"/>
      <c r="EE36" s="520"/>
      <c r="EF36" s="520"/>
      <c r="EG36" s="520"/>
      <c r="EH36" s="520"/>
      <c r="EI36" s="520"/>
      <c r="EJ36" s="520"/>
      <c r="EK36" s="520"/>
      <c r="EL36" s="520"/>
      <c r="EM36" s="520"/>
      <c r="EN36" s="520"/>
      <c r="EO36" s="520"/>
      <c r="EP36" s="520"/>
      <c r="EQ36" s="520"/>
      <c r="ER36" s="520"/>
      <c r="ES36" s="520"/>
      <c r="ET36" s="520"/>
      <c r="EU36" s="520"/>
      <c r="EV36" s="520"/>
      <c r="EW36" s="520"/>
      <c r="EX36" s="520"/>
      <c r="EY36" s="520"/>
      <c r="EZ36" s="520"/>
      <c r="FA36" s="520"/>
      <c r="FB36" s="520"/>
      <c r="FC36" s="520"/>
      <c r="FD36" s="520"/>
      <c r="FE36" s="520"/>
      <c r="FF36" s="520"/>
      <c r="FG36" s="520"/>
      <c r="FH36" s="520"/>
      <c r="FI36" s="520"/>
      <c r="FJ36" s="520"/>
      <c r="FK36" s="520"/>
      <c r="FL36" s="520"/>
      <c r="FM36" s="520"/>
      <c r="FN36" s="520"/>
      <c r="FO36" s="520"/>
      <c r="FP36" s="520"/>
      <c r="FQ36" s="520"/>
      <c r="FR36" s="520"/>
      <c r="FS36" s="520"/>
      <c r="FT36" s="520"/>
      <c r="FU36" s="520"/>
      <c r="FV36" s="520"/>
      <c r="FW36" s="520"/>
      <c r="FX36" s="520"/>
      <c r="FY36" s="520"/>
      <c r="FZ36" s="520"/>
      <c r="GA36" s="520"/>
      <c r="GB36" s="520"/>
      <c r="GC36" s="520"/>
      <c r="GD36" s="520"/>
      <c r="GE36" s="520"/>
      <c r="GF36" s="520"/>
      <c r="GG36" s="520"/>
      <c r="GH36" s="520"/>
      <c r="GI36" s="520"/>
      <c r="GJ36" s="520"/>
      <c r="GK36" s="520"/>
      <c r="GL36" s="520"/>
      <c r="GM36" s="520"/>
      <c r="GN36" s="520"/>
      <c r="GO36" s="520"/>
      <c r="GP36" s="520"/>
      <c r="GQ36" s="520"/>
      <c r="GR36" s="520"/>
      <c r="GS36" s="520"/>
      <c r="GT36" s="520"/>
      <c r="GU36" s="520"/>
      <c r="GV36" s="520"/>
      <c r="GW36" s="520"/>
      <c r="GX36" s="520"/>
      <c r="GY36" s="520"/>
      <c r="GZ36" s="520"/>
      <c r="HA36" s="520"/>
      <c r="HB36" s="520"/>
      <c r="HC36" s="520"/>
      <c r="HD36" s="520"/>
      <c r="HE36" s="520"/>
      <c r="HF36" s="520"/>
      <c r="HG36" s="520"/>
      <c r="HH36" s="520"/>
      <c r="HI36" s="520"/>
      <c r="HJ36" s="520"/>
      <c r="HK36" s="520"/>
      <c r="HL36" s="520"/>
      <c r="HM36" s="520"/>
      <c r="HN36" s="520"/>
      <c r="HO36" s="520"/>
      <c r="HP36" s="520"/>
      <c r="HQ36" s="520"/>
      <c r="HR36" s="520"/>
      <c r="HS36" s="520"/>
      <c r="HT36" s="520"/>
      <c r="HU36" s="520"/>
      <c r="HV36" s="520"/>
      <c r="HW36" s="520"/>
      <c r="HX36" s="520"/>
    </row>
    <row r="37" spans="2:232" ht="13.5" customHeight="1" x14ac:dyDescent="0.2">
      <c r="B37" s="540" t="s">
        <v>537</v>
      </c>
      <c r="C37" s="816"/>
      <c r="D37" s="817"/>
      <c r="E37" s="816"/>
      <c r="F37" s="541"/>
      <c r="G37" s="1177"/>
      <c r="H37" s="2"/>
      <c r="I37" s="2"/>
      <c r="J37" s="611"/>
      <c r="K37" s="612"/>
      <c r="L37" s="613"/>
      <c r="M37" s="541"/>
      <c r="N37" s="544"/>
      <c r="O37" s="590"/>
      <c r="P37" s="615"/>
      <c r="X37" s="545"/>
      <c r="Y37" s="545"/>
      <c r="AB37" s="520"/>
      <c r="AC37" s="520"/>
      <c r="AD37" s="520"/>
      <c r="AE37" s="520"/>
    </row>
    <row r="38" spans="2:232" ht="12.75" customHeight="1" x14ac:dyDescent="0.2">
      <c r="B38" s="1153"/>
      <c r="C38" s="1154"/>
      <c r="D38" s="1154"/>
      <c r="E38" s="1140"/>
      <c r="F38" s="569"/>
      <c r="G38" s="1178"/>
      <c r="H38" s="2"/>
      <c r="I38" s="2"/>
      <c r="J38" s="611"/>
      <c r="K38" s="612"/>
      <c r="L38" s="7"/>
      <c r="M38" s="541"/>
      <c r="N38" s="544"/>
      <c r="O38" s="590"/>
      <c r="P38" s="615"/>
      <c r="X38" s="545"/>
      <c r="Y38" s="545"/>
      <c r="AF38" s="520"/>
      <c r="AG38" s="520"/>
      <c r="AH38" s="520"/>
      <c r="AI38" s="520"/>
      <c r="AJ38" s="520"/>
      <c r="AK38" s="520"/>
      <c r="AL38" s="520"/>
      <c r="AM38" s="520"/>
      <c r="AN38" s="520"/>
      <c r="AO38" s="520"/>
      <c r="AP38" s="520"/>
      <c r="AQ38" s="520"/>
      <c r="AR38" s="520"/>
      <c r="AS38" s="520"/>
      <c r="AT38" s="520"/>
      <c r="AU38" s="520"/>
      <c r="AV38" s="520"/>
      <c r="AW38" s="520"/>
      <c r="AX38" s="520"/>
      <c r="AY38" s="520"/>
      <c r="AZ38" s="520"/>
      <c r="BA38" s="520"/>
      <c r="BB38" s="520"/>
      <c r="BC38" s="520"/>
      <c r="BD38" s="520"/>
      <c r="BE38" s="520"/>
      <c r="BF38" s="520"/>
      <c r="BG38" s="520"/>
      <c r="BH38" s="520"/>
      <c r="BI38" s="520"/>
      <c r="BJ38" s="520"/>
      <c r="BK38" s="520"/>
      <c r="BL38" s="520"/>
      <c r="BM38" s="520"/>
      <c r="BN38" s="520"/>
      <c r="BO38" s="520"/>
      <c r="BP38" s="520"/>
      <c r="BQ38" s="520"/>
      <c r="BR38" s="520"/>
      <c r="BS38" s="520"/>
      <c r="BT38" s="520"/>
      <c r="BU38" s="520"/>
      <c r="BV38" s="520"/>
      <c r="BW38" s="520"/>
      <c r="BX38" s="520"/>
      <c r="BY38" s="520"/>
      <c r="BZ38" s="520"/>
      <c r="CA38" s="520"/>
      <c r="CB38" s="520"/>
      <c r="CC38" s="520"/>
      <c r="CD38" s="520"/>
      <c r="CE38" s="520"/>
      <c r="CF38" s="520"/>
      <c r="CG38" s="520"/>
      <c r="CH38" s="520"/>
      <c r="CI38" s="520"/>
      <c r="CJ38" s="520"/>
      <c r="CK38" s="520"/>
      <c r="CL38" s="520"/>
      <c r="CM38" s="520"/>
      <c r="CN38" s="520"/>
      <c r="CO38" s="520"/>
      <c r="CP38" s="520"/>
      <c r="CQ38" s="520"/>
      <c r="CR38" s="520"/>
      <c r="CS38" s="520"/>
      <c r="CT38" s="520"/>
      <c r="CU38" s="520"/>
      <c r="CV38" s="520"/>
      <c r="CW38" s="520"/>
      <c r="CX38" s="520"/>
      <c r="CY38" s="520"/>
      <c r="CZ38" s="520"/>
      <c r="DA38" s="520"/>
      <c r="DB38" s="520"/>
      <c r="DC38" s="520"/>
      <c r="DD38" s="520"/>
      <c r="DE38" s="520"/>
      <c r="DF38" s="520"/>
      <c r="DG38" s="520"/>
      <c r="DH38" s="520"/>
      <c r="DI38" s="520"/>
      <c r="DJ38" s="520"/>
      <c r="DK38" s="520"/>
      <c r="DL38" s="520"/>
      <c r="DM38" s="520"/>
      <c r="DN38" s="520"/>
      <c r="DO38" s="520"/>
      <c r="DP38" s="520"/>
      <c r="DQ38" s="520"/>
      <c r="DR38" s="520"/>
      <c r="DS38" s="520"/>
      <c r="DT38" s="520"/>
      <c r="DU38" s="520"/>
      <c r="DV38" s="520"/>
      <c r="DW38" s="520"/>
      <c r="DX38" s="520"/>
      <c r="DY38" s="520"/>
      <c r="DZ38" s="520"/>
      <c r="EA38" s="520"/>
      <c r="EB38" s="520"/>
      <c r="EC38" s="520"/>
      <c r="ED38" s="520"/>
      <c r="EE38" s="520"/>
      <c r="EF38" s="520"/>
      <c r="EG38" s="520"/>
      <c r="EH38" s="520"/>
      <c r="EI38" s="520"/>
      <c r="EJ38" s="520"/>
      <c r="EK38" s="520"/>
      <c r="EL38" s="520"/>
      <c r="EM38" s="520"/>
      <c r="EN38" s="520"/>
      <c r="EO38" s="520"/>
      <c r="EP38" s="520"/>
      <c r="EQ38" s="520"/>
      <c r="ER38" s="520"/>
      <c r="ES38" s="520"/>
      <c r="ET38" s="520"/>
      <c r="EU38" s="520"/>
      <c r="EV38" s="520"/>
      <c r="EW38" s="520"/>
      <c r="EX38" s="520"/>
      <c r="EY38" s="520"/>
      <c r="EZ38" s="520"/>
      <c r="FA38" s="520"/>
      <c r="FB38" s="520"/>
      <c r="FC38" s="520"/>
      <c r="FD38" s="520"/>
      <c r="FE38" s="520"/>
      <c r="FF38" s="520"/>
      <c r="FG38" s="520"/>
      <c r="FH38" s="520"/>
      <c r="FI38" s="520"/>
      <c r="FJ38" s="520"/>
      <c r="FK38" s="520"/>
      <c r="FL38" s="520"/>
      <c r="FM38" s="520"/>
      <c r="FN38" s="520"/>
      <c r="FO38" s="520"/>
      <c r="FP38" s="520"/>
      <c r="FQ38" s="520"/>
      <c r="FR38" s="520"/>
      <c r="FS38" s="520"/>
      <c r="FT38" s="520"/>
      <c r="FU38" s="520"/>
      <c r="FV38" s="520"/>
      <c r="FW38" s="520"/>
      <c r="FX38" s="520"/>
      <c r="FY38" s="520"/>
      <c r="FZ38" s="520"/>
      <c r="GA38" s="520"/>
      <c r="GB38" s="520"/>
      <c r="GC38" s="520"/>
      <c r="GD38" s="520"/>
      <c r="GE38" s="520"/>
      <c r="GF38" s="520"/>
      <c r="GG38" s="520"/>
      <c r="GH38" s="520"/>
      <c r="GI38" s="520"/>
      <c r="GJ38" s="520"/>
      <c r="GK38" s="520"/>
      <c r="GL38" s="520"/>
      <c r="GM38" s="520"/>
      <c r="GN38" s="520"/>
      <c r="GO38" s="520"/>
      <c r="GP38" s="520"/>
      <c r="GQ38" s="520"/>
      <c r="GR38" s="520"/>
      <c r="GS38" s="520"/>
      <c r="GT38" s="520"/>
      <c r="GU38" s="520"/>
      <c r="GV38" s="520"/>
      <c r="GW38" s="520"/>
      <c r="GX38" s="520"/>
      <c r="GY38" s="520"/>
      <c r="GZ38" s="520"/>
      <c r="HA38" s="520"/>
      <c r="HB38" s="520"/>
      <c r="HC38" s="520"/>
      <c r="HD38" s="520"/>
      <c r="HE38" s="520"/>
      <c r="HF38" s="520"/>
      <c r="HG38" s="520"/>
      <c r="HH38" s="520"/>
      <c r="HI38" s="520"/>
      <c r="HJ38" s="520"/>
      <c r="HK38" s="520"/>
      <c r="HL38" s="520"/>
      <c r="HM38" s="520"/>
      <c r="HN38" s="520"/>
      <c r="HO38" s="520"/>
      <c r="HP38" s="520"/>
      <c r="HQ38" s="520"/>
      <c r="HR38" s="520"/>
      <c r="HS38" s="520"/>
      <c r="HT38" s="520"/>
      <c r="HU38" s="520"/>
      <c r="HV38" s="520"/>
      <c r="HW38" s="520"/>
      <c r="HX38" s="520"/>
    </row>
    <row r="39" spans="2:232" x14ac:dyDescent="0.2">
      <c r="B39" s="1179"/>
      <c r="C39" s="1184"/>
      <c r="D39" s="1184"/>
      <c r="E39" s="1180"/>
      <c r="F39" s="541"/>
      <c r="G39" s="542"/>
      <c r="H39" s="2"/>
      <c r="I39" s="2"/>
      <c r="J39" s="611"/>
      <c r="K39" s="612"/>
      <c r="L39" s="7"/>
      <c r="M39" s="541"/>
      <c r="N39" s="544"/>
      <c r="O39" s="590"/>
      <c r="P39" s="615"/>
      <c r="X39" s="545"/>
      <c r="Y39" s="545"/>
      <c r="AB39" s="520"/>
      <c r="AC39" s="520"/>
      <c r="AD39" s="520"/>
      <c r="AE39" s="520"/>
    </row>
    <row r="40" spans="2:232" x14ac:dyDescent="0.2">
      <c r="B40" s="1179" t="s">
        <v>556</v>
      </c>
      <c r="C40" s="1184"/>
      <c r="D40" s="1184"/>
      <c r="E40" s="1180"/>
      <c r="F40" s="541"/>
      <c r="G40" s="542"/>
      <c r="H40" s="513"/>
      <c r="I40" s="558"/>
      <c r="J40" s="619"/>
      <c r="K40" s="620"/>
      <c r="L40" s="7"/>
      <c r="M40" s="541"/>
      <c r="N40" s="544"/>
      <c r="O40" s="590"/>
      <c r="P40" s="615"/>
      <c r="X40" s="545"/>
      <c r="Y40" s="545"/>
    </row>
    <row r="41" spans="2:232" x14ac:dyDescent="0.2">
      <c r="B41" s="540" t="s">
        <v>87</v>
      </c>
      <c r="C41" s="557"/>
      <c r="D41" s="557"/>
      <c r="E41" s="814"/>
      <c r="F41" s="541"/>
      <c r="G41" s="542"/>
      <c r="H41" s="513"/>
      <c r="I41" s="558"/>
      <c r="J41" s="619"/>
      <c r="K41" s="620"/>
      <c r="L41" s="571"/>
      <c r="M41" s="541"/>
      <c r="N41" s="544"/>
      <c r="O41" s="590"/>
      <c r="P41" s="615"/>
      <c r="X41" s="545"/>
      <c r="Y41" s="545"/>
      <c r="AF41" s="520"/>
      <c r="AG41" s="520"/>
      <c r="AH41" s="520"/>
      <c r="AI41" s="520"/>
      <c r="AJ41" s="520"/>
      <c r="AK41" s="520"/>
      <c r="AL41" s="520"/>
      <c r="AM41" s="520"/>
      <c r="AN41" s="520"/>
      <c r="AO41" s="520"/>
      <c r="AP41" s="520"/>
      <c r="AQ41" s="520"/>
      <c r="AR41" s="520"/>
      <c r="AS41" s="520"/>
      <c r="AT41" s="520"/>
      <c r="AU41" s="520"/>
      <c r="AV41" s="520"/>
      <c r="AW41" s="520"/>
      <c r="AX41" s="520"/>
      <c r="AY41" s="520"/>
      <c r="AZ41" s="520"/>
      <c r="BA41" s="520"/>
      <c r="BB41" s="520"/>
      <c r="BC41" s="520"/>
      <c r="BD41" s="520"/>
      <c r="BE41" s="520"/>
      <c r="BF41" s="520"/>
      <c r="BG41" s="520"/>
      <c r="BH41" s="520"/>
      <c r="BI41" s="520"/>
      <c r="BJ41" s="520"/>
      <c r="BK41" s="520"/>
      <c r="BL41" s="520"/>
      <c r="BM41" s="520"/>
      <c r="BN41" s="520"/>
      <c r="BO41" s="520"/>
      <c r="BP41" s="520"/>
      <c r="BQ41" s="520"/>
      <c r="BR41" s="520"/>
      <c r="BS41" s="520"/>
      <c r="BT41" s="520"/>
      <c r="BU41" s="520"/>
      <c r="BV41" s="520"/>
      <c r="BW41" s="520"/>
      <c r="BX41" s="520"/>
      <c r="BY41" s="520"/>
      <c r="BZ41" s="520"/>
      <c r="CA41" s="520"/>
      <c r="CB41" s="520"/>
      <c r="CC41" s="520"/>
      <c r="CD41" s="520"/>
      <c r="CE41" s="520"/>
      <c r="CF41" s="520"/>
      <c r="CG41" s="520"/>
      <c r="CH41" s="520"/>
      <c r="CI41" s="520"/>
      <c r="CJ41" s="520"/>
      <c r="CK41" s="520"/>
      <c r="CL41" s="520"/>
      <c r="CM41" s="520"/>
      <c r="CN41" s="520"/>
      <c r="CO41" s="520"/>
      <c r="CP41" s="520"/>
      <c r="CQ41" s="520"/>
      <c r="CR41" s="520"/>
      <c r="CS41" s="520"/>
      <c r="CT41" s="520"/>
      <c r="CU41" s="520"/>
      <c r="CV41" s="520"/>
      <c r="CW41" s="520"/>
      <c r="CX41" s="520"/>
      <c r="CY41" s="520"/>
      <c r="CZ41" s="520"/>
      <c r="DA41" s="520"/>
      <c r="DB41" s="520"/>
      <c r="DC41" s="520"/>
      <c r="DD41" s="520"/>
      <c r="DE41" s="520"/>
      <c r="DF41" s="520"/>
      <c r="DG41" s="520"/>
      <c r="DH41" s="520"/>
      <c r="DI41" s="520"/>
      <c r="DJ41" s="520"/>
      <c r="DK41" s="520"/>
      <c r="DL41" s="520"/>
      <c r="DM41" s="520"/>
      <c r="DN41" s="520"/>
      <c r="DO41" s="520"/>
      <c r="DP41" s="520"/>
      <c r="DQ41" s="520"/>
      <c r="DR41" s="520"/>
      <c r="DS41" s="520"/>
      <c r="DT41" s="520"/>
      <c r="DU41" s="520"/>
      <c r="DV41" s="520"/>
      <c r="DW41" s="520"/>
      <c r="DX41" s="520"/>
      <c r="DY41" s="520"/>
      <c r="DZ41" s="520"/>
      <c r="EA41" s="520"/>
      <c r="EB41" s="520"/>
      <c r="EC41" s="520"/>
      <c r="ED41" s="520"/>
      <c r="EE41" s="520"/>
      <c r="EF41" s="520"/>
      <c r="EG41" s="520"/>
      <c r="EH41" s="520"/>
      <c r="EI41" s="520"/>
      <c r="EJ41" s="520"/>
      <c r="EK41" s="520"/>
      <c r="EL41" s="520"/>
      <c r="EM41" s="520"/>
      <c r="EN41" s="520"/>
      <c r="EO41" s="520"/>
      <c r="EP41" s="520"/>
      <c r="EQ41" s="520"/>
      <c r="ER41" s="520"/>
      <c r="ES41" s="520"/>
      <c r="ET41" s="520"/>
      <c r="EU41" s="520"/>
      <c r="EV41" s="520"/>
      <c r="EW41" s="520"/>
      <c r="EX41" s="520"/>
      <c r="EY41" s="520"/>
      <c r="EZ41" s="520"/>
      <c r="FA41" s="520"/>
      <c r="FB41" s="520"/>
      <c r="FC41" s="520"/>
      <c r="FD41" s="520"/>
      <c r="FE41" s="520"/>
      <c r="FF41" s="520"/>
      <c r="FG41" s="520"/>
      <c r="FH41" s="520"/>
      <c r="FI41" s="520"/>
      <c r="FJ41" s="520"/>
      <c r="FK41" s="520"/>
      <c r="FL41" s="520"/>
      <c r="FM41" s="520"/>
      <c r="FN41" s="520"/>
      <c r="FO41" s="520"/>
      <c r="FP41" s="520"/>
      <c r="FQ41" s="520"/>
      <c r="FR41" s="520"/>
      <c r="FS41" s="520"/>
      <c r="FT41" s="520"/>
      <c r="FU41" s="520"/>
      <c r="FV41" s="520"/>
      <c r="FW41" s="520"/>
      <c r="FX41" s="520"/>
      <c r="FY41" s="520"/>
      <c r="FZ41" s="520"/>
      <c r="GA41" s="520"/>
      <c r="GB41" s="520"/>
      <c r="GC41" s="520"/>
      <c r="GD41" s="520"/>
      <c r="GE41" s="520"/>
      <c r="GF41" s="520"/>
      <c r="GG41" s="520"/>
      <c r="GH41" s="520"/>
      <c r="GI41" s="520"/>
      <c r="GJ41" s="520"/>
      <c r="GK41" s="520"/>
      <c r="GL41" s="520"/>
      <c r="GM41" s="520"/>
      <c r="GN41" s="520"/>
      <c r="GO41" s="520"/>
      <c r="GP41" s="520"/>
      <c r="GQ41" s="520"/>
      <c r="GR41" s="520"/>
      <c r="GS41" s="520"/>
      <c r="GT41" s="520"/>
      <c r="GU41" s="520"/>
      <c r="GV41" s="520"/>
      <c r="GW41" s="520"/>
      <c r="GX41" s="520"/>
      <c r="GY41" s="520"/>
      <c r="GZ41" s="520"/>
      <c r="HA41" s="520"/>
      <c r="HB41" s="520"/>
      <c r="HC41" s="520"/>
      <c r="HD41" s="520"/>
      <c r="HE41" s="520"/>
      <c r="HF41" s="520"/>
      <c r="HG41" s="520"/>
      <c r="HH41" s="520"/>
      <c r="HI41" s="520"/>
      <c r="HJ41" s="520"/>
      <c r="HK41" s="520"/>
      <c r="HL41" s="520"/>
      <c r="HM41" s="520"/>
      <c r="HN41" s="520"/>
      <c r="HO41" s="520"/>
      <c r="HP41" s="520"/>
      <c r="HQ41" s="520"/>
      <c r="HR41" s="520"/>
      <c r="HS41" s="520"/>
      <c r="HT41" s="520"/>
      <c r="HU41" s="520"/>
      <c r="HV41" s="520"/>
      <c r="HW41" s="520"/>
      <c r="HX41" s="520"/>
    </row>
    <row r="42" spans="2:232" x14ac:dyDescent="0.2">
      <c r="B42" s="540" t="s">
        <v>78</v>
      </c>
      <c r="C42" s="557"/>
      <c r="D42" s="813"/>
      <c r="E42" s="814"/>
      <c r="F42" s="541"/>
      <c r="G42" s="542"/>
      <c r="H42" s="591" t="s">
        <v>551</v>
      </c>
      <c r="I42" s="592"/>
      <c r="J42" s="621"/>
      <c r="K42" s="592"/>
      <c r="L42" s="802">
        <f>'Sch. 7-9'!I45</f>
        <v>0</v>
      </c>
      <c r="M42" s="589">
        <f>'Sch. 7-9'!J45</f>
        <v>0</v>
      </c>
      <c r="N42" s="544"/>
      <c r="O42" s="590"/>
      <c r="P42" s="622" t="s">
        <v>165</v>
      </c>
      <c r="X42" s="545"/>
      <c r="Y42" s="545"/>
      <c r="AB42" s="520"/>
      <c r="AC42" s="520"/>
      <c r="AD42" s="520"/>
      <c r="AE42" s="520"/>
      <c r="AF42" s="520"/>
      <c r="AG42" s="520"/>
      <c r="AH42" s="520"/>
      <c r="AI42" s="520"/>
      <c r="AJ42" s="520"/>
      <c r="AK42" s="520"/>
      <c r="AL42" s="520"/>
      <c r="AM42" s="520"/>
      <c r="AN42" s="520"/>
      <c r="AO42" s="520"/>
      <c r="AP42" s="520"/>
      <c r="AQ42" s="520"/>
      <c r="AR42" s="520"/>
      <c r="AS42" s="520"/>
      <c r="AT42" s="520"/>
      <c r="AU42" s="520"/>
      <c r="AV42" s="520"/>
      <c r="AW42" s="520"/>
      <c r="AX42" s="520"/>
      <c r="AY42" s="520"/>
      <c r="AZ42" s="520"/>
      <c r="BA42" s="520"/>
      <c r="BB42" s="520"/>
      <c r="BC42" s="520"/>
      <c r="BD42" s="520"/>
      <c r="BE42" s="520"/>
      <c r="BF42" s="520"/>
      <c r="BG42" s="520"/>
      <c r="BH42" s="520"/>
      <c r="BI42" s="520"/>
      <c r="BJ42" s="520"/>
      <c r="BK42" s="520"/>
      <c r="BL42" s="520"/>
      <c r="BM42" s="520"/>
      <c r="BN42" s="520"/>
      <c r="BO42" s="520"/>
      <c r="BP42" s="520"/>
      <c r="BQ42" s="520"/>
      <c r="BR42" s="520"/>
      <c r="BS42" s="520"/>
      <c r="BT42" s="520"/>
      <c r="BU42" s="520"/>
      <c r="BV42" s="520"/>
      <c r="BW42" s="520"/>
      <c r="BX42" s="520"/>
      <c r="BY42" s="520"/>
      <c r="BZ42" s="520"/>
      <c r="CA42" s="520"/>
      <c r="CB42" s="520"/>
      <c r="CC42" s="520"/>
      <c r="CD42" s="520"/>
      <c r="CE42" s="520"/>
      <c r="CF42" s="520"/>
      <c r="CG42" s="520"/>
      <c r="CH42" s="520"/>
      <c r="CI42" s="520"/>
      <c r="CJ42" s="520"/>
      <c r="CK42" s="520"/>
      <c r="CL42" s="520"/>
      <c r="CM42" s="520"/>
      <c r="CN42" s="520"/>
      <c r="CO42" s="520"/>
      <c r="CP42" s="520"/>
      <c r="CQ42" s="520"/>
      <c r="CR42" s="520"/>
      <c r="CS42" s="520"/>
      <c r="CT42" s="520"/>
      <c r="CU42" s="520"/>
      <c r="CV42" s="520"/>
      <c r="CW42" s="520"/>
      <c r="CX42" s="520"/>
      <c r="CY42" s="520"/>
      <c r="CZ42" s="520"/>
      <c r="DA42" s="520"/>
      <c r="DB42" s="520"/>
      <c r="DC42" s="520"/>
      <c r="DD42" s="520"/>
      <c r="DE42" s="520"/>
      <c r="DF42" s="520"/>
      <c r="DG42" s="520"/>
      <c r="DH42" s="520"/>
      <c r="DI42" s="520"/>
      <c r="DJ42" s="520"/>
      <c r="DK42" s="520"/>
      <c r="DL42" s="520"/>
      <c r="DM42" s="520"/>
      <c r="DN42" s="520"/>
      <c r="DO42" s="520"/>
      <c r="DP42" s="520"/>
      <c r="DQ42" s="520"/>
      <c r="DR42" s="520"/>
      <c r="DS42" s="520"/>
      <c r="DT42" s="520"/>
      <c r="DU42" s="520"/>
      <c r="DV42" s="520"/>
      <c r="DW42" s="520"/>
      <c r="DX42" s="520"/>
      <c r="DY42" s="520"/>
      <c r="DZ42" s="520"/>
      <c r="EA42" s="520"/>
      <c r="EB42" s="520"/>
      <c r="EC42" s="520"/>
      <c r="ED42" s="520"/>
      <c r="EE42" s="520"/>
      <c r="EF42" s="520"/>
      <c r="EG42" s="520"/>
      <c r="EH42" s="520"/>
      <c r="EI42" s="520"/>
      <c r="EJ42" s="520"/>
      <c r="EK42" s="520"/>
      <c r="EL42" s="520"/>
      <c r="EM42" s="520"/>
      <c r="EN42" s="520"/>
      <c r="EO42" s="520"/>
      <c r="EP42" s="520"/>
      <c r="EQ42" s="520"/>
      <c r="ER42" s="520"/>
      <c r="ES42" s="520"/>
      <c r="ET42" s="520"/>
      <c r="EU42" s="520"/>
      <c r="EV42" s="520"/>
      <c r="EW42" s="520"/>
      <c r="EX42" s="520"/>
      <c r="EY42" s="520"/>
      <c r="EZ42" s="520"/>
      <c r="FA42" s="520"/>
      <c r="FB42" s="520"/>
      <c r="FC42" s="520"/>
      <c r="FD42" s="520"/>
      <c r="FE42" s="520"/>
      <c r="FF42" s="520"/>
      <c r="FG42" s="520"/>
      <c r="FH42" s="520"/>
      <c r="FI42" s="520"/>
      <c r="FJ42" s="520"/>
      <c r="FK42" s="520"/>
      <c r="FL42" s="520"/>
      <c r="FM42" s="520"/>
      <c r="FN42" s="520"/>
      <c r="FO42" s="520"/>
      <c r="FP42" s="520"/>
      <c r="FQ42" s="520"/>
      <c r="FR42" s="520"/>
      <c r="FS42" s="520"/>
      <c r="FT42" s="520"/>
      <c r="FU42" s="520"/>
      <c r="FV42" s="520"/>
      <c r="FW42" s="520"/>
      <c r="FX42" s="520"/>
      <c r="FY42" s="520"/>
      <c r="FZ42" s="520"/>
      <c r="GA42" s="520"/>
      <c r="GB42" s="520"/>
      <c r="GC42" s="520"/>
      <c r="GD42" s="520"/>
      <c r="GE42" s="520"/>
      <c r="GF42" s="520"/>
      <c r="GG42" s="520"/>
      <c r="GH42" s="520"/>
      <c r="GI42" s="520"/>
      <c r="GJ42" s="520"/>
      <c r="GK42" s="520"/>
      <c r="GL42" s="520"/>
      <c r="GM42" s="520"/>
      <c r="GN42" s="520"/>
      <c r="GO42" s="520"/>
      <c r="GP42" s="520"/>
      <c r="GQ42" s="520"/>
      <c r="GR42" s="520"/>
      <c r="GS42" s="520"/>
      <c r="GT42" s="520"/>
      <c r="GU42" s="520"/>
      <c r="GV42" s="520"/>
      <c r="GW42" s="520"/>
      <c r="GX42" s="520"/>
      <c r="GY42" s="520"/>
      <c r="GZ42" s="520"/>
      <c r="HA42" s="520"/>
      <c r="HB42" s="520"/>
      <c r="HC42" s="520"/>
      <c r="HD42" s="520"/>
      <c r="HE42" s="520"/>
      <c r="HF42" s="520"/>
      <c r="HG42" s="520"/>
      <c r="HH42" s="520"/>
      <c r="HI42" s="520"/>
      <c r="HJ42" s="520"/>
      <c r="HK42" s="520"/>
      <c r="HL42" s="520"/>
      <c r="HM42" s="520"/>
      <c r="HN42" s="520"/>
      <c r="HO42" s="520"/>
      <c r="HP42" s="520"/>
      <c r="HQ42" s="520"/>
      <c r="HR42" s="520"/>
      <c r="HS42" s="520"/>
      <c r="HT42" s="520"/>
      <c r="HU42" s="520"/>
      <c r="HV42" s="520"/>
      <c r="HW42" s="520"/>
      <c r="HX42" s="520"/>
    </row>
    <row r="43" spans="2:232" x14ac:dyDescent="0.2">
      <c r="B43" s="1164"/>
      <c r="C43" s="1154"/>
      <c r="D43" s="1154"/>
      <c r="E43" s="1140"/>
      <c r="F43" s="541"/>
      <c r="G43" s="542"/>
      <c r="H43" s="519" t="s">
        <v>163</v>
      </c>
      <c r="L43" s="623"/>
      <c r="M43" s="624">
        <f>SUM(L32:L42)</f>
        <v>0</v>
      </c>
      <c r="N43" s="625"/>
      <c r="O43" s="590"/>
      <c r="P43" s="435">
        <f>M43+N43</f>
        <v>0</v>
      </c>
      <c r="X43" s="545"/>
      <c r="Y43" s="545"/>
      <c r="AB43" s="520"/>
      <c r="AC43" s="520"/>
      <c r="AD43" s="520"/>
      <c r="AE43" s="520"/>
      <c r="AF43" s="520"/>
      <c r="AG43" s="520"/>
      <c r="AH43" s="520"/>
      <c r="AI43" s="520"/>
      <c r="AJ43" s="520"/>
      <c r="AK43" s="520"/>
      <c r="AL43" s="520"/>
      <c r="AM43" s="520"/>
      <c r="AN43" s="520"/>
      <c r="AO43" s="520"/>
      <c r="AP43" s="520"/>
      <c r="AQ43" s="520"/>
      <c r="AR43" s="520"/>
      <c r="AS43" s="520"/>
      <c r="AT43" s="520"/>
      <c r="AU43" s="520"/>
      <c r="AV43" s="520"/>
      <c r="AW43" s="520"/>
      <c r="AX43" s="520"/>
      <c r="AY43" s="520"/>
      <c r="AZ43" s="520"/>
      <c r="BA43" s="520"/>
      <c r="BB43" s="520"/>
      <c r="BC43" s="520"/>
      <c r="BD43" s="520"/>
      <c r="BE43" s="520"/>
      <c r="BF43" s="520"/>
      <c r="BG43" s="520"/>
      <c r="BH43" s="520"/>
      <c r="BI43" s="520"/>
      <c r="BJ43" s="520"/>
      <c r="BK43" s="520"/>
      <c r="BL43" s="520"/>
      <c r="BM43" s="520"/>
      <c r="BN43" s="520"/>
      <c r="BO43" s="520"/>
      <c r="BP43" s="520"/>
      <c r="BQ43" s="520"/>
      <c r="BR43" s="520"/>
      <c r="BS43" s="520"/>
      <c r="BT43" s="520"/>
      <c r="BU43" s="520"/>
      <c r="BV43" s="520"/>
      <c r="BW43" s="520"/>
      <c r="BX43" s="520"/>
      <c r="BY43" s="520"/>
      <c r="BZ43" s="520"/>
      <c r="CA43" s="520"/>
      <c r="CB43" s="520"/>
      <c r="CC43" s="520"/>
      <c r="CD43" s="520"/>
      <c r="CE43" s="520"/>
      <c r="CF43" s="520"/>
      <c r="CG43" s="520"/>
      <c r="CH43" s="520"/>
      <c r="CI43" s="520"/>
      <c r="CJ43" s="520"/>
      <c r="CK43" s="520"/>
      <c r="CL43" s="520"/>
      <c r="CM43" s="520"/>
      <c r="CN43" s="520"/>
      <c r="CO43" s="520"/>
      <c r="CP43" s="520"/>
      <c r="CQ43" s="520"/>
      <c r="CR43" s="520"/>
      <c r="CS43" s="520"/>
      <c r="CT43" s="520"/>
      <c r="CU43" s="520"/>
      <c r="CV43" s="520"/>
      <c r="CW43" s="520"/>
      <c r="CX43" s="520"/>
      <c r="CY43" s="520"/>
      <c r="CZ43" s="520"/>
      <c r="DA43" s="520"/>
      <c r="DB43" s="520"/>
      <c r="DC43" s="520"/>
      <c r="DD43" s="520"/>
      <c r="DE43" s="520"/>
      <c r="DF43" s="520"/>
      <c r="DG43" s="520"/>
      <c r="DH43" s="520"/>
      <c r="DI43" s="520"/>
      <c r="DJ43" s="520"/>
      <c r="DK43" s="520"/>
      <c r="DL43" s="520"/>
      <c r="DM43" s="520"/>
      <c r="DN43" s="520"/>
      <c r="DO43" s="520"/>
      <c r="DP43" s="520"/>
      <c r="DQ43" s="520"/>
      <c r="DR43" s="520"/>
      <c r="DS43" s="520"/>
      <c r="DT43" s="520"/>
      <c r="DU43" s="520"/>
      <c r="DV43" s="520"/>
      <c r="DW43" s="520"/>
      <c r="DX43" s="520"/>
      <c r="DY43" s="520"/>
      <c r="DZ43" s="520"/>
      <c r="EA43" s="520"/>
      <c r="EB43" s="520"/>
      <c r="EC43" s="520"/>
      <c r="ED43" s="520"/>
      <c r="EE43" s="520"/>
      <c r="EF43" s="520"/>
      <c r="EG43" s="520"/>
      <c r="EH43" s="520"/>
      <c r="EI43" s="520"/>
      <c r="EJ43" s="520"/>
      <c r="EK43" s="520"/>
      <c r="EL43" s="520"/>
      <c r="EM43" s="520"/>
      <c r="EN43" s="520"/>
      <c r="EO43" s="520"/>
      <c r="EP43" s="520"/>
      <c r="EQ43" s="520"/>
      <c r="ER43" s="520"/>
      <c r="ES43" s="520"/>
      <c r="ET43" s="520"/>
      <c r="EU43" s="520"/>
      <c r="EV43" s="520"/>
      <c r="EW43" s="520"/>
      <c r="EX43" s="520"/>
      <c r="EY43" s="520"/>
      <c r="EZ43" s="520"/>
      <c r="FA43" s="520"/>
      <c r="FB43" s="520"/>
      <c r="FC43" s="520"/>
      <c r="FD43" s="520"/>
      <c r="FE43" s="520"/>
      <c r="FF43" s="520"/>
      <c r="FG43" s="520"/>
      <c r="FH43" s="520"/>
      <c r="FI43" s="520"/>
      <c r="FJ43" s="520"/>
      <c r="FK43" s="520"/>
      <c r="FL43" s="520"/>
      <c r="FM43" s="520"/>
      <c r="FN43" s="520"/>
      <c r="FO43" s="520"/>
      <c r="FP43" s="520"/>
      <c r="FQ43" s="520"/>
      <c r="FR43" s="520"/>
      <c r="FS43" s="520"/>
      <c r="FT43" s="520"/>
      <c r="FU43" s="520"/>
      <c r="FV43" s="520"/>
      <c r="FW43" s="520"/>
      <c r="FX43" s="520"/>
      <c r="FY43" s="520"/>
      <c r="FZ43" s="520"/>
      <c r="GA43" s="520"/>
      <c r="GB43" s="520"/>
      <c r="GC43" s="520"/>
      <c r="GD43" s="520"/>
      <c r="GE43" s="520"/>
      <c r="GF43" s="520"/>
      <c r="GG43" s="520"/>
      <c r="GH43" s="520"/>
      <c r="GI43" s="520"/>
      <c r="GJ43" s="520"/>
      <c r="GK43" s="520"/>
      <c r="GL43" s="520"/>
      <c r="GM43" s="520"/>
      <c r="GN43" s="520"/>
      <c r="GO43" s="520"/>
      <c r="GP43" s="520"/>
      <c r="GQ43" s="520"/>
      <c r="GR43" s="520"/>
      <c r="GS43" s="520"/>
      <c r="GT43" s="520"/>
      <c r="GU43" s="520"/>
      <c r="GV43" s="520"/>
      <c r="GW43" s="520"/>
      <c r="GX43" s="520"/>
      <c r="GY43" s="520"/>
      <c r="GZ43" s="520"/>
      <c r="HA43" s="520"/>
      <c r="HB43" s="520"/>
      <c r="HC43" s="520"/>
      <c r="HD43" s="520"/>
      <c r="HE43" s="520"/>
      <c r="HF43" s="520"/>
      <c r="HG43" s="520"/>
      <c r="HH43" s="520"/>
      <c r="HI43" s="520"/>
      <c r="HJ43" s="520"/>
      <c r="HK43" s="520"/>
      <c r="HL43" s="520"/>
      <c r="HM43" s="520"/>
      <c r="HN43" s="520"/>
      <c r="HO43" s="520"/>
      <c r="HP43" s="520"/>
      <c r="HQ43" s="520"/>
      <c r="HR43" s="520"/>
      <c r="HS43" s="520"/>
      <c r="HT43" s="520"/>
      <c r="HU43" s="520"/>
      <c r="HV43" s="520"/>
      <c r="HW43" s="520"/>
      <c r="HX43" s="520"/>
    </row>
    <row r="44" spans="2:232" x14ac:dyDescent="0.2">
      <c r="B44" s="1181" t="s">
        <v>114</v>
      </c>
      <c r="C44" s="1182"/>
      <c r="D44" s="1182"/>
      <c r="E44" s="1183"/>
      <c r="F44" s="599">
        <f>SUM(F32:F43)</f>
        <v>0</v>
      </c>
      <c r="G44" s="596">
        <f>SUM(G32:G43)+F44</f>
        <v>0</v>
      </c>
      <c r="H44" s="601" t="s">
        <v>88</v>
      </c>
      <c r="I44" s="543"/>
      <c r="J44" s="543"/>
      <c r="K44" s="543"/>
      <c r="L44" s="626"/>
      <c r="M44" s="599">
        <f>SUM(M32:M42)-M43</f>
        <v>0</v>
      </c>
      <c r="N44" s="596">
        <f>SUM(N32:N42)+M44-N43</f>
        <v>0</v>
      </c>
      <c r="O44" s="590"/>
      <c r="P44" s="627"/>
      <c r="AB44" s="520"/>
      <c r="AC44" s="520"/>
      <c r="AD44" s="520"/>
      <c r="AE44" s="520"/>
    </row>
    <row r="45" spans="2:232" x14ac:dyDescent="0.2">
      <c r="B45" s="687" t="s">
        <v>79</v>
      </c>
      <c r="C45" s="688"/>
      <c r="D45" s="688"/>
      <c r="E45" s="4"/>
      <c r="F45" s="689"/>
      <c r="G45" s="628"/>
      <c r="H45" s="687" t="s">
        <v>89</v>
      </c>
      <c r="I45" s="4"/>
      <c r="J45" s="4"/>
      <c r="K45" s="4"/>
      <c r="L45" s="692"/>
      <c r="M45" s="693"/>
      <c r="N45" s="602"/>
      <c r="O45" s="590"/>
      <c r="P45" s="615"/>
      <c r="X45" s="545"/>
      <c r="Y45" s="545"/>
    </row>
    <row r="46" spans="2:232" ht="6.75" customHeight="1" x14ac:dyDescent="0.2">
      <c r="B46" s="1101" t="s">
        <v>103</v>
      </c>
      <c r="C46" s="605" t="s">
        <v>137</v>
      </c>
      <c r="D46" s="605" t="s">
        <v>147</v>
      </c>
      <c r="E46" s="605" t="s">
        <v>133</v>
      </c>
      <c r="F46" s="1098"/>
      <c r="G46" s="1109"/>
      <c r="H46" s="1205" t="s">
        <v>71</v>
      </c>
      <c r="I46" s="1205" t="s">
        <v>77</v>
      </c>
      <c r="J46" s="605" t="s">
        <v>132</v>
      </c>
      <c r="K46" s="1101" t="s">
        <v>73</v>
      </c>
      <c r="L46" s="605" t="s">
        <v>145</v>
      </c>
      <c r="M46" s="1098"/>
      <c r="N46" s="1148"/>
      <c r="O46" s="590"/>
      <c r="P46" s="615"/>
      <c r="X46" s="545"/>
      <c r="Y46" s="545"/>
    </row>
    <row r="47" spans="2:232" ht="6" customHeight="1" x14ac:dyDescent="0.2">
      <c r="B47" s="1102"/>
      <c r="C47" s="607" t="s">
        <v>138</v>
      </c>
      <c r="D47" s="607" t="s">
        <v>148</v>
      </c>
      <c r="E47" s="607" t="s">
        <v>139</v>
      </c>
      <c r="F47" s="1099"/>
      <c r="G47" s="1110"/>
      <c r="H47" s="1206"/>
      <c r="I47" s="1206"/>
      <c r="J47" s="607" t="s">
        <v>144</v>
      </c>
      <c r="K47" s="1102"/>
      <c r="L47" s="607" t="s">
        <v>146</v>
      </c>
      <c r="M47" s="1099"/>
      <c r="N47" s="1149"/>
      <c r="O47" s="590"/>
      <c r="P47" s="615"/>
      <c r="X47" s="545"/>
      <c r="Y47" s="545"/>
    </row>
    <row r="48" spans="2:232" x14ac:dyDescent="0.2">
      <c r="B48" s="2"/>
      <c r="C48" s="2"/>
      <c r="D48" s="2"/>
      <c r="E48" s="2"/>
      <c r="F48" s="541"/>
      <c r="G48" s="610"/>
      <c r="H48" s="2"/>
      <c r="I48" s="2"/>
      <c r="J48" s="611"/>
      <c r="K48" s="612"/>
      <c r="L48" s="613"/>
      <c r="M48" s="570"/>
      <c r="N48" s="614"/>
      <c r="O48" s="590"/>
      <c r="P48" s="615"/>
      <c r="X48" s="545"/>
      <c r="Y48" s="545"/>
    </row>
    <row r="49" spans="2:29" x14ac:dyDescent="0.2">
      <c r="B49" s="2"/>
      <c r="C49" s="2"/>
      <c r="D49" s="2"/>
      <c r="E49" s="2"/>
      <c r="F49" s="541"/>
      <c r="G49" s="542"/>
      <c r="H49" s="2"/>
      <c r="I49" s="2"/>
      <c r="J49" s="611"/>
      <c r="K49" s="612"/>
      <c r="L49" s="613"/>
      <c r="M49" s="541"/>
      <c r="N49" s="544"/>
      <c r="O49" s="590"/>
      <c r="P49" s="615"/>
      <c r="X49" s="545"/>
      <c r="Y49" s="545"/>
      <c r="AB49" s="520"/>
      <c r="AC49" s="520"/>
    </row>
    <row r="50" spans="2:29" x14ac:dyDescent="0.2">
      <c r="B50" s="2"/>
      <c r="C50" s="2"/>
      <c r="D50" s="2"/>
      <c r="E50" s="2"/>
      <c r="F50" s="541"/>
      <c r="G50" s="542"/>
      <c r="H50" s="2"/>
      <c r="I50" s="2"/>
      <c r="J50" s="611"/>
      <c r="K50" s="612"/>
      <c r="L50" s="613"/>
      <c r="M50" s="541"/>
      <c r="N50" s="544"/>
      <c r="O50" s="590"/>
      <c r="P50" s="615"/>
      <c r="X50" s="545"/>
      <c r="Y50" s="545"/>
      <c r="AB50" s="520"/>
      <c r="AC50" s="520"/>
    </row>
    <row r="51" spans="2:29" x14ac:dyDescent="0.2">
      <c r="B51" s="2"/>
      <c r="C51" s="2"/>
      <c r="D51" s="2"/>
      <c r="E51" s="2"/>
      <c r="F51" s="541"/>
      <c r="G51" s="542"/>
      <c r="H51" s="2"/>
      <c r="I51" s="2"/>
      <c r="J51" s="611"/>
      <c r="K51" s="612"/>
      <c r="L51" s="613"/>
      <c r="M51" s="541"/>
      <c r="N51" s="544"/>
      <c r="O51" s="590"/>
      <c r="P51" s="615"/>
      <c r="X51" s="545"/>
      <c r="Y51" s="545"/>
      <c r="AB51" s="520"/>
      <c r="AC51" s="520"/>
    </row>
    <row r="52" spans="2:29" x14ac:dyDescent="0.2">
      <c r="B52" s="2"/>
      <c r="C52" s="2"/>
      <c r="D52" s="2"/>
      <c r="E52" s="2"/>
      <c r="F52" s="541"/>
      <c r="G52" s="542"/>
      <c r="H52" s="2"/>
      <c r="I52" s="2"/>
      <c r="J52" s="611"/>
      <c r="K52" s="612"/>
      <c r="L52" s="613"/>
      <c r="M52" s="541"/>
      <c r="N52" s="544"/>
      <c r="O52" s="590"/>
      <c r="P52" s="615"/>
      <c r="AB52" s="520"/>
      <c r="AC52" s="520"/>
    </row>
    <row r="53" spans="2:29" x14ac:dyDescent="0.2">
      <c r="B53" s="540" t="s">
        <v>80</v>
      </c>
      <c r="C53" s="557"/>
      <c r="D53" s="1108"/>
      <c r="E53" s="1104"/>
      <c r="F53" s="541"/>
      <c r="G53" s="542"/>
      <c r="H53" s="513"/>
      <c r="I53" s="558"/>
      <c r="J53" s="619"/>
      <c r="K53" s="620"/>
      <c r="L53" s="2"/>
      <c r="M53" s="541"/>
      <c r="N53" s="544"/>
      <c r="O53" s="590"/>
      <c r="P53" s="615"/>
      <c r="X53" s="545"/>
      <c r="Y53" s="545"/>
      <c r="AB53" s="520"/>
      <c r="AC53" s="520"/>
    </row>
    <row r="54" spans="2:29" x14ac:dyDescent="0.2">
      <c r="B54" s="540" t="s">
        <v>81</v>
      </c>
      <c r="C54" s="557"/>
      <c r="D54" s="1108"/>
      <c r="E54" s="1104"/>
      <c r="F54" s="541"/>
      <c r="G54" s="542"/>
      <c r="H54" s="584" t="s">
        <v>83</v>
      </c>
      <c r="I54" s="629"/>
      <c r="J54" s="619"/>
      <c r="K54" s="620"/>
      <c r="L54" s="2"/>
      <c r="M54" s="541"/>
      <c r="N54" s="544"/>
      <c r="O54" s="590"/>
      <c r="P54" s="615"/>
      <c r="X54" s="545"/>
      <c r="Y54" s="545"/>
      <c r="AB54" s="630"/>
      <c r="AC54" s="630"/>
    </row>
    <row r="55" spans="2:29" x14ac:dyDescent="0.2">
      <c r="B55" s="1103"/>
      <c r="C55" s="1108"/>
      <c r="D55" s="1108"/>
      <c r="E55" s="1104"/>
      <c r="F55" s="541"/>
      <c r="G55" s="542"/>
      <c r="H55" s="591" t="s">
        <v>552</v>
      </c>
      <c r="I55" s="592"/>
      <c r="J55" s="621"/>
      <c r="K55" s="631"/>
      <c r="L55" s="802">
        <f>'Sch. 7-9'!I69</f>
        <v>0</v>
      </c>
      <c r="M55" s="556">
        <f>'Sch. 7-9'!J69</f>
        <v>0</v>
      </c>
      <c r="N55" s="544"/>
      <c r="O55" s="590"/>
      <c r="P55" s="622" t="s">
        <v>166</v>
      </c>
      <c r="X55" s="545"/>
      <c r="Y55" s="545"/>
    </row>
    <row r="56" spans="2:29" x14ac:dyDescent="0.2">
      <c r="B56" s="591" t="s">
        <v>553</v>
      </c>
      <c r="C56" s="632"/>
      <c r="D56" s="632"/>
      <c r="E56" s="662">
        <f>'Sch. 7-9'!F27</f>
        <v>0</v>
      </c>
      <c r="F56" s="589">
        <f>'Sch. 7-9'!J27</f>
        <v>0</v>
      </c>
      <c r="G56" s="542"/>
      <c r="H56" s="618" t="s">
        <v>162</v>
      </c>
      <c r="I56" s="593"/>
      <c r="J56" s="593"/>
      <c r="K56" s="593"/>
      <c r="L56" s="623"/>
      <c r="M56" s="624">
        <f>SUM(L48:L55)</f>
        <v>0</v>
      </c>
      <c r="N56" s="625"/>
      <c r="O56" s="590"/>
      <c r="P56" s="435">
        <f>N56+M56</f>
        <v>0</v>
      </c>
      <c r="X56" s="545"/>
      <c r="Y56" s="545"/>
    </row>
    <row r="57" spans="2:29" x14ac:dyDescent="0.2">
      <c r="B57" s="1181" t="s">
        <v>115</v>
      </c>
      <c r="C57" s="1182"/>
      <c r="D57" s="1182"/>
      <c r="E57" s="1183"/>
      <c r="F57" s="599">
        <f>SUM(F48:F56)</f>
        <v>0</v>
      </c>
      <c r="G57" s="596">
        <f>SUM(G48:G56)+F57</f>
        <v>0</v>
      </c>
      <c r="H57" s="601" t="s">
        <v>90</v>
      </c>
      <c r="I57" s="543"/>
      <c r="J57" s="543"/>
      <c r="K57" s="543"/>
      <c r="L57" s="543"/>
      <c r="M57" s="599">
        <f>SUM(M48:M55)-M56</f>
        <v>0</v>
      </c>
      <c r="N57" s="596">
        <f>SUM(N48:N55)+M57-N56</f>
        <v>0</v>
      </c>
      <c r="P57" s="627"/>
      <c r="AB57" s="520"/>
      <c r="AC57" s="520"/>
    </row>
    <row r="58" spans="2:29" ht="24" customHeight="1" x14ac:dyDescent="0.2">
      <c r="B58" s="1087" t="s">
        <v>82</v>
      </c>
      <c r="C58" s="1088"/>
      <c r="D58" s="1088"/>
      <c r="E58" s="1089"/>
      <c r="F58" s="633">
        <f>F57+F44+F28</f>
        <v>0</v>
      </c>
      <c r="G58" s="634">
        <f>+G57+G44+G28</f>
        <v>0</v>
      </c>
      <c r="H58" s="1207" t="s">
        <v>91</v>
      </c>
      <c r="I58" s="1208"/>
      <c r="J58" s="1208"/>
      <c r="K58" s="1208"/>
      <c r="L58" s="1209"/>
      <c r="M58" s="633">
        <f>M57+M44+M28</f>
        <v>0</v>
      </c>
      <c r="N58" s="635">
        <f>N57+N44+N28</f>
        <v>0</v>
      </c>
      <c r="P58" s="636"/>
    </row>
    <row r="59" spans="2:29" ht="6.75" customHeight="1" x14ac:dyDescent="0.2">
      <c r="B59" s="1090" t="s">
        <v>111</v>
      </c>
      <c r="C59" s="1091"/>
      <c r="D59" s="1146"/>
      <c r="E59" s="637" t="s">
        <v>117</v>
      </c>
      <c r="F59" s="638" t="s">
        <v>119</v>
      </c>
      <c r="G59" s="1144"/>
      <c r="H59" s="1196" t="s">
        <v>100</v>
      </c>
      <c r="I59" s="1197"/>
      <c r="J59" s="1197"/>
      <c r="K59" s="1197"/>
      <c r="L59" s="1198"/>
      <c r="M59" s="1192">
        <f>F58-M58</f>
        <v>0</v>
      </c>
      <c r="N59" s="1151">
        <f>G58-N58</f>
        <v>0</v>
      </c>
      <c r="P59" s="526"/>
    </row>
    <row r="60" spans="2:29" ht="6" customHeight="1" x14ac:dyDescent="0.2">
      <c r="B60" s="1092"/>
      <c r="C60" s="1093"/>
      <c r="D60" s="1147"/>
      <c r="E60" s="639" t="s">
        <v>118</v>
      </c>
      <c r="F60" s="640" t="s">
        <v>120</v>
      </c>
      <c r="G60" s="1144"/>
      <c r="H60" s="1199"/>
      <c r="I60" s="1200"/>
      <c r="J60" s="1200"/>
      <c r="K60" s="1200"/>
      <c r="L60" s="1201"/>
      <c r="M60" s="1193"/>
      <c r="N60" s="1151"/>
      <c r="P60" s="526"/>
    </row>
    <row r="61" spans="2:29" x14ac:dyDescent="0.2">
      <c r="B61" s="641" t="s">
        <v>112</v>
      </c>
      <c r="C61" s="642"/>
      <c r="D61" s="642"/>
      <c r="E61" s="643" t="s">
        <v>113</v>
      </c>
      <c r="F61" s="644" t="s">
        <v>113</v>
      </c>
      <c r="G61" s="1145"/>
      <c r="H61" s="1202"/>
      <c r="I61" s="1203"/>
      <c r="J61" s="1203"/>
      <c r="K61" s="1203"/>
      <c r="L61" s="1204"/>
      <c r="M61" s="1194"/>
      <c r="N61" s="1152"/>
      <c r="P61" s="636"/>
      <c r="X61" s="545"/>
      <c r="Y61" s="545"/>
    </row>
    <row r="62" spans="2:29" x14ac:dyDescent="0.2">
      <c r="B62" s="777" t="s">
        <v>92</v>
      </c>
      <c r="C62" s="778"/>
      <c r="D62" s="778"/>
      <c r="E62" s="779"/>
      <c r="F62" s="779"/>
      <c r="G62" s="779"/>
      <c r="H62" s="779"/>
      <c r="I62" s="779"/>
      <c r="J62" s="772" t="s">
        <v>538</v>
      </c>
      <c r="K62" s="772"/>
      <c r="L62" s="772"/>
      <c r="M62" s="770"/>
      <c r="N62" s="936"/>
      <c r="P62" s="636"/>
      <c r="X62" s="545"/>
      <c r="Y62" s="545"/>
    </row>
    <row r="63" spans="2:29" ht="14.25" customHeight="1" x14ac:dyDescent="0.2">
      <c r="B63" s="768" t="s">
        <v>539</v>
      </c>
      <c r="C63" s="767"/>
      <c r="D63" s="767"/>
      <c r="E63" s="10"/>
      <c r="F63" s="10"/>
      <c r="G63" s="10"/>
      <c r="H63" s="771"/>
      <c r="I63" s="767"/>
      <c r="J63" s="1141"/>
      <c r="K63" s="1142"/>
      <c r="L63" s="1142"/>
      <c r="M63" s="1142"/>
      <c r="N63" s="1143"/>
      <c r="P63" s="636"/>
      <c r="X63" s="545"/>
      <c r="Y63" s="545"/>
    </row>
    <row r="64" spans="2:29" ht="14.25" customHeight="1" x14ac:dyDescent="0.2">
      <c r="B64" s="768" t="s">
        <v>93</v>
      </c>
      <c r="C64" s="767"/>
      <c r="D64" s="767"/>
      <c r="E64" s="767"/>
      <c r="F64" s="767"/>
      <c r="G64" s="767"/>
      <c r="H64" s="771"/>
      <c r="I64" s="767"/>
      <c r="J64" s="1138"/>
      <c r="K64" s="1139"/>
      <c r="L64" s="1139"/>
      <c r="M64" s="1139"/>
      <c r="N64" s="1140"/>
      <c r="P64" s="636"/>
      <c r="X64" s="545"/>
      <c r="Y64" s="545"/>
    </row>
    <row r="65" spans="2:25" ht="14.25" customHeight="1" x14ac:dyDescent="0.2">
      <c r="B65" s="768" t="s">
        <v>94</v>
      </c>
      <c r="C65" s="767"/>
      <c r="D65" s="767"/>
      <c r="E65" s="767"/>
      <c r="F65" s="767"/>
      <c r="G65" s="767"/>
      <c r="H65" s="771"/>
      <c r="I65" s="767"/>
      <c r="J65" s="1138"/>
      <c r="K65" s="1139"/>
      <c r="L65" s="1139"/>
      <c r="M65" s="1139"/>
      <c r="N65" s="1140"/>
      <c r="P65" s="636"/>
      <c r="X65" s="545"/>
      <c r="Y65" s="545"/>
    </row>
    <row r="66" spans="2:25" ht="14.25" customHeight="1" x14ac:dyDescent="0.2">
      <c r="B66" s="768" t="s">
        <v>98</v>
      </c>
      <c r="C66" s="767"/>
      <c r="D66" s="767"/>
      <c r="E66" s="767"/>
      <c r="F66" s="767"/>
      <c r="G66" s="767"/>
      <c r="H66" s="771"/>
      <c r="I66" s="767"/>
      <c r="J66" s="1138"/>
      <c r="K66" s="1139"/>
      <c r="L66" s="1139"/>
      <c r="M66" s="1139"/>
      <c r="N66" s="1140"/>
      <c r="P66" s="636"/>
      <c r="X66" s="545"/>
      <c r="Y66" s="545"/>
    </row>
    <row r="67" spans="2:25" ht="14.25" customHeight="1" x14ac:dyDescent="0.2">
      <c r="B67" s="768" t="s">
        <v>95</v>
      </c>
      <c r="C67" s="767"/>
      <c r="D67" s="767"/>
      <c r="E67" s="767"/>
      <c r="F67" s="767"/>
      <c r="G67" s="767"/>
      <c r="H67" s="771"/>
      <c r="I67" s="767"/>
      <c r="J67" s="1138"/>
      <c r="K67" s="1139"/>
      <c r="L67" s="1139"/>
      <c r="M67" s="1139"/>
      <c r="N67" s="1140"/>
      <c r="P67" s="636"/>
      <c r="X67" s="545"/>
      <c r="Y67" s="545"/>
    </row>
    <row r="68" spans="2:25" ht="14.25" customHeight="1" x14ac:dyDescent="0.2">
      <c r="B68" s="769" t="s">
        <v>99</v>
      </c>
      <c r="C68" s="815"/>
      <c r="D68" s="815"/>
      <c r="E68" s="815"/>
      <c r="F68" s="815"/>
      <c r="G68" s="815"/>
      <c r="H68" s="935"/>
      <c r="I68" s="815"/>
      <c r="J68" s="1138"/>
      <c r="K68" s="1139"/>
      <c r="L68" s="1139"/>
      <c r="M68" s="1139"/>
      <c r="N68" s="1140"/>
      <c r="P68" s="636"/>
      <c r="X68" s="545"/>
      <c r="Y68" s="545"/>
    </row>
    <row r="69" spans="2:25" ht="9.75" customHeight="1" x14ac:dyDescent="0.2">
      <c r="B69" s="646" t="s">
        <v>96</v>
      </c>
      <c r="C69" s="647"/>
      <c r="D69" s="648"/>
      <c r="N69" s="649"/>
      <c r="Q69" s="645"/>
      <c r="R69" s="645"/>
      <c r="S69" s="645"/>
      <c r="T69" s="645"/>
      <c r="U69" s="645"/>
      <c r="V69" s="645"/>
    </row>
    <row r="70" spans="2:25" x14ac:dyDescent="0.2">
      <c r="B70" s="650"/>
      <c r="C70" s="651"/>
      <c r="D70" s="645"/>
      <c r="E70" s="645"/>
      <c r="F70" s="645"/>
      <c r="G70" s="645"/>
      <c r="H70" s="645"/>
      <c r="I70" s="645"/>
      <c r="J70" s="645"/>
      <c r="K70" s="645"/>
      <c r="L70" s="645"/>
      <c r="M70" s="645"/>
      <c r="N70" s="649"/>
      <c r="X70" s="545"/>
      <c r="Y70" s="545"/>
    </row>
    <row r="71" spans="2:25" x14ac:dyDescent="0.2">
      <c r="B71" s="650"/>
      <c r="C71" s="651"/>
      <c r="D71" s="645"/>
      <c r="E71" s="645"/>
      <c r="F71" s="645"/>
      <c r="G71" s="645"/>
      <c r="H71" s="645"/>
      <c r="I71" s="645"/>
      <c r="J71" s="645"/>
      <c r="K71" s="645"/>
      <c r="L71" s="645"/>
      <c r="M71" s="645"/>
      <c r="N71" s="652"/>
      <c r="X71" s="545"/>
      <c r="Y71" s="545"/>
    </row>
    <row r="72" spans="2:25" ht="14.25" customHeight="1" x14ac:dyDescent="0.2">
      <c r="B72" s="653"/>
      <c r="C72" s="392"/>
      <c r="D72" s="392"/>
      <c r="E72" s="392"/>
      <c r="F72" s="392"/>
      <c r="G72" s="392"/>
      <c r="H72" s="392"/>
      <c r="I72" s="392"/>
      <c r="J72" s="392"/>
      <c r="K72" s="392"/>
      <c r="L72" s="392"/>
      <c r="M72" s="392"/>
      <c r="N72" s="652"/>
      <c r="X72" s="545"/>
      <c r="Y72" s="545"/>
    </row>
    <row r="73" spans="2:25" ht="9" customHeight="1" x14ac:dyDescent="0.2">
      <c r="B73" s="653"/>
      <c r="C73" s="392"/>
      <c r="D73" s="392"/>
      <c r="E73" s="392"/>
      <c r="F73" s="392"/>
      <c r="G73" s="392"/>
      <c r="H73" s="392"/>
      <c r="I73" s="392"/>
      <c r="J73" s="392"/>
      <c r="K73" s="392"/>
      <c r="L73" s="1174"/>
      <c r="M73" s="1174"/>
      <c r="N73" s="1175"/>
      <c r="X73" s="545"/>
      <c r="Y73" s="545"/>
    </row>
    <row r="74" spans="2:25" x14ac:dyDescent="0.2">
      <c r="B74" s="1176"/>
      <c r="C74" s="1155"/>
      <c r="D74" s="1155"/>
      <c r="E74" s="1155"/>
      <c r="G74" s="1155"/>
      <c r="H74" s="1155"/>
      <c r="I74" s="1155"/>
      <c r="J74" s="392"/>
      <c r="L74" s="1155"/>
      <c r="M74" s="1155"/>
      <c r="N74" s="1163"/>
      <c r="X74" s="545"/>
      <c r="Y74" s="545"/>
    </row>
    <row r="75" spans="2:25" x14ac:dyDescent="0.2">
      <c r="B75" s="654" t="s">
        <v>97</v>
      </c>
      <c r="C75" s="1156"/>
      <c r="D75" s="1156"/>
      <c r="E75" s="1156"/>
      <c r="F75" s="655"/>
      <c r="G75" s="656" t="s">
        <v>97</v>
      </c>
      <c r="H75" s="1157"/>
      <c r="I75" s="1157"/>
      <c r="J75" s="655"/>
      <c r="K75" s="655"/>
      <c r="L75" s="656"/>
      <c r="M75" s="1172" t="s">
        <v>236</v>
      </c>
      <c r="N75" s="1173"/>
      <c r="X75" s="545"/>
      <c r="Y75" s="545"/>
    </row>
    <row r="76" spans="2:25" ht="12.75" customHeight="1" x14ac:dyDescent="0.2">
      <c r="B76" s="657" t="s">
        <v>122</v>
      </c>
      <c r="C76" s="658" t="s">
        <v>121</v>
      </c>
      <c r="D76" s="658" t="s">
        <v>123</v>
      </c>
      <c r="E76" s="658" t="s">
        <v>104</v>
      </c>
      <c r="F76" s="1161" t="s">
        <v>124</v>
      </c>
      <c r="G76" s="1162"/>
      <c r="H76" s="659" t="s">
        <v>125</v>
      </c>
      <c r="I76" s="1161" t="s">
        <v>126</v>
      </c>
      <c r="J76" s="1169"/>
      <c r="K76" s="1169"/>
      <c r="L76" s="1162"/>
      <c r="M76" s="1165" t="s">
        <v>52</v>
      </c>
      <c r="N76" s="1166"/>
      <c r="X76" s="545"/>
      <c r="Y76" s="545"/>
    </row>
    <row r="77" spans="2:25" ht="17.25" customHeight="1" x14ac:dyDescent="0.2">
      <c r="B77" s="660"/>
      <c r="C77" s="660"/>
      <c r="D77" s="660"/>
      <c r="E77" s="3"/>
      <c r="F77" s="1170"/>
      <c r="G77" s="1171"/>
      <c r="H77" s="661"/>
      <c r="I77" s="1158"/>
      <c r="J77" s="1159"/>
      <c r="K77" s="1159"/>
      <c r="L77" s="1160"/>
      <c r="M77" s="1167"/>
      <c r="N77" s="1168"/>
    </row>
    <row r="78" spans="2:25" x14ac:dyDescent="0.2">
      <c r="B78" s="519"/>
    </row>
    <row r="79" spans="2:25" x14ac:dyDescent="0.2">
      <c r="B79" s="404"/>
      <c r="C79" s="404"/>
      <c r="D79" s="404"/>
      <c r="E79" s="404"/>
      <c r="F79" s="404"/>
      <c r="G79" s="404"/>
      <c r="H79" s="404"/>
      <c r="I79" s="404"/>
      <c r="J79" s="404"/>
      <c r="K79" s="404"/>
      <c r="L79" s="404"/>
      <c r="M79" s="404"/>
      <c r="N79" s="404"/>
    </row>
    <row r="80" spans="2:25" x14ac:dyDescent="0.2">
      <c r="B80" s="404"/>
      <c r="C80" s="404"/>
      <c r="D80" s="404"/>
      <c r="E80" s="404"/>
      <c r="F80" s="404"/>
      <c r="G80" s="404"/>
      <c r="H80" s="404"/>
      <c r="I80" s="404"/>
      <c r="J80" s="404"/>
      <c r="K80" s="404"/>
      <c r="L80" s="404"/>
      <c r="M80" s="404"/>
      <c r="N80" s="404"/>
    </row>
    <row r="81" spans="2:14" x14ac:dyDescent="0.2">
      <c r="B81" s="404"/>
      <c r="C81" s="404"/>
      <c r="D81" s="404"/>
      <c r="E81" s="404"/>
      <c r="F81" s="404"/>
      <c r="G81" s="404"/>
      <c r="H81" s="404"/>
      <c r="I81" s="404"/>
      <c r="J81" s="404"/>
      <c r="K81" s="404"/>
      <c r="L81" s="404"/>
      <c r="M81" s="404"/>
      <c r="N81" s="404"/>
    </row>
    <row r="82" spans="2:14" x14ac:dyDescent="0.2">
      <c r="B82" s="404"/>
      <c r="C82" s="404"/>
      <c r="D82" s="404"/>
      <c r="E82" s="404"/>
      <c r="F82" s="404"/>
      <c r="G82" s="404"/>
      <c r="H82" s="404"/>
      <c r="I82" s="404"/>
      <c r="J82" s="404"/>
      <c r="K82" s="404"/>
      <c r="L82" s="404"/>
      <c r="M82" s="404"/>
      <c r="N82" s="404"/>
    </row>
    <row r="83" spans="2:14" x14ac:dyDescent="0.2">
      <c r="B83" s="404"/>
      <c r="C83" s="404"/>
      <c r="D83" s="404"/>
      <c r="E83" s="404"/>
      <c r="F83" s="404"/>
      <c r="G83" s="404"/>
      <c r="H83" s="404"/>
      <c r="I83" s="404"/>
      <c r="J83" s="404"/>
      <c r="K83" s="404"/>
      <c r="L83" s="404"/>
      <c r="M83" s="404"/>
      <c r="N83" s="404"/>
    </row>
    <row r="84" spans="2:14" x14ac:dyDescent="0.2">
      <c r="B84" s="404"/>
      <c r="C84" s="404"/>
      <c r="D84" s="404"/>
      <c r="E84" s="404"/>
      <c r="F84" s="404"/>
      <c r="G84" s="404"/>
      <c r="H84" s="404"/>
      <c r="I84" s="404"/>
      <c r="J84" s="404"/>
      <c r="K84" s="404"/>
      <c r="L84" s="404"/>
      <c r="M84" s="404"/>
      <c r="N84" s="404"/>
    </row>
    <row r="85" spans="2:14" x14ac:dyDescent="0.2">
      <c r="B85" s="404"/>
      <c r="C85" s="404"/>
      <c r="D85" s="404"/>
      <c r="E85" s="404"/>
      <c r="F85" s="404"/>
      <c r="G85" s="404"/>
      <c r="H85" s="404"/>
      <c r="I85" s="404"/>
      <c r="J85" s="404"/>
      <c r="K85" s="404"/>
      <c r="L85" s="404"/>
      <c r="M85" s="404"/>
      <c r="N85" s="404"/>
    </row>
    <row r="86" spans="2:14" x14ac:dyDescent="0.2">
      <c r="B86" s="404"/>
      <c r="C86" s="404"/>
      <c r="D86" s="404"/>
      <c r="E86" s="404"/>
      <c r="F86" s="404"/>
      <c r="G86" s="404"/>
      <c r="H86" s="404"/>
      <c r="I86" s="404"/>
      <c r="J86" s="404"/>
      <c r="K86" s="404"/>
      <c r="L86" s="404"/>
      <c r="M86" s="404"/>
      <c r="N86" s="404"/>
    </row>
    <row r="87" spans="2:14" x14ac:dyDescent="0.2">
      <c r="B87" s="404"/>
      <c r="C87" s="404"/>
      <c r="D87" s="404"/>
      <c r="E87" s="404"/>
      <c r="F87" s="404"/>
      <c r="G87" s="404"/>
      <c r="H87" s="404"/>
      <c r="I87" s="404"/>
      <c r="J87" s="404"/>
      <c r="K87" s="404"/>
      <c r="L87" s="404"/>
      <c r="M87" s="404"/>
      <c r="N87" s="404"/>
    </row>
    <row r="88" spans="2:14" x14ac:dyDescent="0.2">
      <c r="B88" s="404"/>
      <c r="C88" s="404"/>
      <c r="D88" s="404"/>
      <c r="E88" s="404"/>
      <c r="F88" s="404"/>
      <c r="G88" s="404"/>
      <c r="H88" s="404"/>
      <c r="I88" s="404"/>
      <c r="J88" s="404"/>
      <c r="K88" s="404"/>
      <c r="L88" s="404"/>
      <c r="M88" s="404"/>
      <c r="N88" s="404"/>
    </row>
    <row r="89" spans="2:14" x14ac:dyDescent="0.2"/>
    <row r="90" spans="2:14" x14ac:dyDescent="0.2"/>
    <row r="91" spans="2:14" x14ac:dyDescent="0.2"/>
    <row r="92" spans="2:14" x14ac:dyDescent="0.2"/>
    <row r="93" spans="2:14" x14ac:dyDescent="0.2"/>
    <row r="94" spans="2:14" x14ac:dyDescent="0.2"/>
    <row r="95" spans="2:14" x14ac:dyDescent="0.2"/>
    <row r="96" spans="2:14" x14ac:dyDescent="0.2"/>
    <row r="97" x14ac:dyDescent="0.2"/>
    <row r="98" x14ac:dyDescent="0.2"/>
    <row r="99" hidden="1" x14ac:dyDescent="0.2"/>
    <row r="100" hidden="1"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sheetData>
  <sheetProtection sheet="1" objects="1" scenarios="1"/>
  <mergeCells count="102">
    <mergeCell ref="E4:J4"/>
    <mergeCell ref="B28:E28"/>
    <mergeCell ref="B25:E25"/>
    <mergeCell ref="F19:F20"/>
    <mergeCell ref="H18:L18"/>
    <mergeCell ref="J21:K21"/>
    <mergeCell ref="Q19:Q20"/>
    <mergeCell ref="P19:P20"/>
    <mergeCell ref="M59:M61"/>
    <mergeCell ref="K30:K31"/>
    <mergeCell ref="O19:O20"/>
    <mergeCell ref="M19:M20"/>
    <mergeCell ref="H59:L61"/>
    <mergeCell ref="I46:I47"/>
    <mergeCell ref="H58:L58"/>
    <mergeCell ref="N30:N31"/>
    <mergeCell ref="H46:H47"/>
    <mergeCell ref="H22:I22"/>
    <mergeCell ref="H25:L25"/>
    <mergeCell ref="K46:K47"/>
    <mergeCell ref="B7:D8"/>
    <mergeCell ref="J23:L23"/>
    <mergeCell ref="H24:L24"/>
    <mergeCell ref="J11:L11"/>
    <mergeCell ref="G74:I74"/>
    <mergeCell ref="C75:E75"/>
    <mergeCell ref="H75:I75"/>
    <mergeCell ref="I77:L77"/>
    <mergeCell ref="F76:G76"/>
    <mergeCell ref="L74:N74"/>
    <mergeCell ref="B43:E43"/>
    <mergeCell ref="B33:C33"/>
    <mergeCell ref="M76:N77"/>
    <mergeCell ref="I76:L76"/>
    <mergeCell ref="F77:G77"/>
    <mergeCell ref="M75:N75"/>
    <mergeCell ref="L73:N73"/>
    <mergeCell ref="B74:E74"/>
    <mergeCell ref="G37:G38"/>
    <mergeCell ref="D53:E53"/>
    <mergeCell ref="B34:C34"/>
    <mergeCell ref="B57:E57"/>
    <mergeCell ref="C36:E36"/>
    <mergeCell ref="B39:E39"/>
    <mergeCell ref="B40:E40"/>
    <mergeCell ref="B44:E44"/>
    <mergeCell ref="D35:E35"/>
    <mergeCell ref="D54:E54"/>
    <mergeCell ref="B18:C18"/>
    <mergeCell ref="G19:G20"/>
    <mergeCell ref="B16:C16"/>
    <mergeCell ref="B17:C17"/>
    <mergeCell ref="B15:E15"/>
    <mergeCell ref="E19:E20"/>
    <mergeCell ref="J68:N68"/>
    <mergeCell ref="J67:N67"/>
    <mergeCell ref="J66:N66"/>
    <mergeCell ref="J65:N65"/>
    <mergeCell ref="J64:N64"/>
    <mergeCell ref="J63:N63"/>
    <mergeCell ref="G59:G61"/>
    <mergeCell ref="D59:D60"/>
    <mergeCell ref="G46:G47"/>
    <mergeCell ref="B55:E55"/>
    <mergeCell ref="M46:M47"/>
    <mergeCell ref="N46:N47"/>
    <mergeCell ref="N19:N20"/>
    <mergeCell ref="N59:N61"/>
    <mergeCell ref="B32:C32"/>
    <mergeCell ref="H30:H31"/>
    <mergeCell ref="B38:E38"/>
    <mergeCell ref="H7:K8"/>
    <mergeCell ref="J14:L14"/>
    <mergeCell ref="J13:L13"/>
    <mergeCell ref="L7:L8"/>
    <mergeCell ref="K16:L16"/>
    <mergeCell ref="C10:E10"/>
    <mergeCell ref="J17:L17"/>
    <mergeCell ref="J12:L12"/>
    <mergeCell ref="J9:L9"/>
    <mergeCell ref="H10:L10"/>
    <mergeCell ref="C9:E9"/>
    <mergeCell ref="B58:E58"/>
    <mergeCell ref="B59:C60"/>
    <mergeCell ref="B30:C31"/>
    <mergeCell ref="F46:F47"/>
    <mergeCell ref="J20:K20"/>
    <mergeCell ref="I30:I31"/>
    <mergeCell ref="F30:F31"/>
    <mergeCell ref="J22:K22"/>
    <mergeCell ref="D30:D31"/>
    <mergeCell ref="E30:E31"/>
    <mergeCell ref="H21:I21"/>
    <mergeCell ref="B46:B47"/>
    <mergeCell ref="B27:E27"/>
    <mergeCell ref="B26:E26"/>
    <mergeCell ref="G30:G31"/>
    <mergeCell ref="B22:C22"/>
    <mergeCell ref="B21:C21"/>
    <mergeCell ref="B19:C20"/>
    <mergeCell ref="H20:I20"/>
    <mergeCell ref="D19:D20"/>
  </mergeCells>
  <phoneticPr fontId="38" type="noConversion"/>
  <printOptions horizontalCentered="1" verticalCentered="1"/>
  <pageMargins left="0.25" right="0.25" top="0.25" bottom="0.25" header="0" footer="0"/>
  <pageSetup scale="81" orientation="portrait" r:id="rId1"/>
  <headerFooter alignWithMargins="0">
    <oddHeader>&amp;R&amp;T &amp;D
&amp;F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304800</xdr:colOff>
                    <xdr:row>3</xdr:row>
                    <xdr:rowOff>0</xdr:rowOff>
                  </from>
                  <to>
                    <xdr:col>11</xdr:col>
                    <xdr:colOff>381000</xdr:colOff>
                    <xdr:row>3</xdr:row>
                    <xdr:rowOff>209550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9</xdr:col>
                    <xdr:colOff>304800</xdr:colOff>
                    <xdr:row>3</xdr:row>
                    <xdr:rowOff>123825</xdr:rowOff>
                  </from>
                  <to>
                    <xdr:col>11</xdr:col>
                    <xdr:colOff>457200</xdr:colOff>
                    <xdr:row>4</xdr:row>
                    <xdr:rowOff>28575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11</xdr:col>
                    <xdr:colOff>409575</xdr:colOff>
                    <xdr:row>3</xdr:row>
                    <xdr:rowOff>0</xdr:rowOff>
                  </from>
                  <to>
                    <xdr:col>12</xdr:col>
                    <xdr:colOff>704850</xdr:colOff>
                    <xdr:row>3</xdr:row>
                    <xdr:rowOff>209550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11</xdr:col>
                    <xdr:colOff>409575</xdr:colOff>
                    <xdr:row>3</xdr:row>
                    <xdr:rowOff>123825</xdr:rowOff>
                  </from>
                  <to>
                    <xdr:col>12</xdr:col>
                    <xdr:colOff>628650</xdr:colOff>
                    <xdr:row>4</xdr:row>
                    <xdr:rowOff>28575</xdr:rowOff>
                  </to>
                </anchor>
              </controlPr>
            </control>
          </mc:Choice>
        </mc:AlternateContent>
        <mc:AlternateContent xmlns:mc="http://schemas.openxmlformats.org/markup-compatibility/2006">
          <mc:Choice Requires="x14">
            <control shapeId="1077" r:id="rId8" name="Check Box 53">
              <controlPr defaultSize="0" autoFill="0" autoLine="0" autoPict="0">
                <anchor moveWithCells="1">
                  <from>
                    <xdr:col>7</xdr:col>
                    <xdr:colOff>238125</xdr:colOff>
                    <xdr:row>61</xdr:row>
                    <xdr:rowOff>133350</xdr:rowOff>
                  </from>
                  <to>
                    <xdr:col>8</xdr:col>
                    <xdr:colOff>47625</xdr:colOff>
                    <xdr:row>63</xdr:row>
                    <xdr:rowOff>9525</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8</xdr:col>
                    <xdr:colOff>104775</xdr:colOff>
                    <xdr:row>61</xdr:row>
                    <xdr:rowOff>133350</xdr:rowOff>
                  </from>
                  <to>
                    <xdr:col>8</xdr:col>
                    <xdr:colOff>447675</xdr:colOff>
                    <xdr:row>63</xdr:row>
                    <xdr:rowOff>9525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7</xdr:col>
                    <xdr:colOff>247650</xdr:colOff>
                    <xdr:row>63</xdr:row>
                    <xdr:rowOff>142875</xdr:rowOff>
                  </from>
                  <to>
                    <xdr:col>8</xdr:col>
                    <xdr:colOff>66675</xdr:colOff>
                    <xdr:row>65</xdr:row>
                    <xdr:rowOff>9525</xdr:rowOff>
                  </to>
                </anchor>
              </controlPr>
            </control>
          </mc:Choice>
        </mc:AlternateContent>
        <mc:AlternateContent xmlns:mc="http://schemas.openxmlformats.org/markup-compatibility/2006">
          <mc:Choice Requires="x14">
            <control shapeId="1080" r:id="rId11" name="Check Box 56">
              <controlPr defaultSize="0" autoFill="0" autoLine="0" autoPict="0">
                <anchor moveWithCells="1">
                  <from>
                    <xdr:col>8</xdr:col>
                    <xdr:colOff>104775</xdr:colOff>
                    <xdr:row>63</xdr:row>
                    <xdr:rowOff>161925</xdr:rowOff>
                  </from>
                  <to>
                    <xdr:col>8</xdr:col>
                    <xdr:colOff>447675</xdr:colOff>
                    <xdr:row>65</xdr:row>
                    <xdr:rowOff>19050</xdr:rowOff>
                  </to>
                </anchor>
              </controlPr>
            </control>
          </mc:Choice>
        </mc:AlternateContent>
        <mc:AlternateContent xmlns:mc="http://schemas.openxmlformats.org/markup-compatibility/2006">
          <mc:Choice Requires="x14">
            <control shapeId="1081" r:id="rId12" name="Check Box 57">
              <controlPr defaultSize="0" autoFill="0" autoLine="0" autoPict="0">
                <anchor moveWithCells="1">
                  <from>
                    <xdr:col>7</xdr:col>
                    <xdr:colOff>238125</xdr:colOff>
                    <xdr:row>65</xdr:row>
                    <xdr:rowOff>152400</xdr:rowOff>
                  </from>
                  <to>
                    <xdr:col>8</xdr:col>
                    <xdr:colOff>47625</xdr:colOff>
                    <xdr:row>67</xdr:row>
                    <xdr:rowOff>9525</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8</xdr:col>
                    <xdr:colOff>95250</xdr:colOff>
                    <xdr:row>65</xdr:row>
                    <xdr:rowOff>161925</xdr:rowOff>
                  </from>
                  <to>
                    <xdr:col>8</xdr:col>
                    <xdr:colOff>438150</xdr:colOff>
                    <xdr:row>67</xdr:row>
                    <xdr:rowOff>28575</xdr:rowOff>
                  </to>
                </anchor>
              </controlPr>
            </control>
          </mc:Choice>
        </mc:AlternateContent>
        <mc:AlternateContent xmlns:mc="http://schemas.openxmlformats.org/markup-compatibility/2006">
          <mc:Choice Requires="x14">
            <control shapeId="1083" r:id="rId14" name="Check Box 59">
              <controlPr defaultSize="0" autoFill="0" autoLine="0" autoPict="0">
                <anchor moveWithCells="1">
                  <from>
                    <xdr:col>7</xdr:col>
                    <xdr:colOff>238125</xdr:colOff>
                    <xdr:row>62</xdr:row>
                    <xdr:rowOff>123825</xdr:rowOff>
                  </from>
                  <to>
                    <xdr:col>8</xdr:col>
                    <xdr:colOff>47625</xdr:colOff>
                    <xdr:row>64</xdr:row>
                    <xdr:rowOff>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8</xdr:col>
                    <xdr:colOff>104775</xdr:colOff>
                    <xdr:row>62</xdr:row>
                    <xdr:rowOff>123825</xdr:rowOff>
                  </from>
                  <to>
                    <xdr:col>8</xdr:col>
                    <xdr:colOff>447675</xdr:colOff>
                    <xdr:row>64</xdr:row>
                    <xdr:rowOff>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from>
                    <xdr:col>7</xdr:col>
                    <xdr:colOff>247650</xdr:colOff>
                    <xdr:row>64</xdr:row>
                    <xdr:rowOff>152400</xdr:rowOff>
                  </from>
                  <to>
                    <xdr:col>8</xdr:col>
                    <xdr:colOff>57150</xdr:colOff>
                    <xdr:row>66</xdr:row>
                    <xdr:rowOff>9525</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from>
                    <xdr:col>8</xdr:col>
                    <xdr:colOff>104775</xdr:colOff>
                    <xdr:row>64</xdr:row>
                    <xdr:rowOff>152400</xdr:rowOff>
                  </from>
                  <to>
                    <xdr:col>8</xdr:col>
                    <xdr:colOff>447675</xdr:colOff>
                    <xdr:row>66</xdr:row>
                    <xdr:rowOff>19050</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from>
                    <xdr:col>7</xdr:col>
                    <xdr:colOff>238125</xdr:colOff>
                    <xdr:row>66</xdr:row>
                    <xdr:rowOff>161925</xdr:rowOff>
                  </from>
                  <to>
                    <xdr:col>8</xdr:col>
                    <xdr:colOff>47625</xdr:colOff>
                    <xdr:row>68</xdr:row>
                    <xdr:rowOff>28575</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from>
                    <xdr:col>8</xdr:col>
                    <xdr:colOff>104775</xdr:colOff>
                    <xdr:row>66</xdr:row>
                    <xdr:rowOff>161925</xdr:rowOff>
                  </from>
                  <to>
                    <xdr:col>8</xdr:col>
                    <xdr:colOff>447675</xdr:colOff>
                    <xdr:row>68</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P60"/>
  <sheetViews>
    <sheetView showGridLines="0" zoomScaleNormal="100" workbookViewId="0">
      <selection activeCell="G1" sqref="G1"/>
    </sheetView>
  </sheetViews>
  <sheetFormatPr defaultRowHeight="12.75" x14ac:dyDescent="0.2"/>
  <cols>
    <col min="1" max="1" width="3" customWidth="1"/>
    <col min="2" max="8" width="13.5703125" customWidth="1"/>
    <col min="9" max="9" width="2.28515625" customWidth="1"/>
    <col min="10" max="16" width="11.7109375" customWidth="1"/>
  </cols>
  <sheetData>
    <row r="1" spans="2:16" ht="51" customHeight="1" x14ac:dyDescent="0.2"/>
    <row r="2" spans="2:16" x14ac:dyDescent="0.2">
      <c r="B2" s="818"/>
      <c r="C2" s="818"/>
      <c r="D2" s="818"/>
      <c r="E2" s="818"/>
      <c r="F2" s="818"/>
      <c r="G2" s="818"/>
      <c r="H2" s="818"/>
      <c r="J2" s="818"/>
      <c r="K2" s="818"/>
      <c r="L2" s="818"/>
      <c r="M2" s="818"/>
      <c r="N2" s="818"/>
      <c r="O2" s="818"/>
      <c r="P2" s="818"/>
    </row>
    <row r="3" spans="2:16" x14ac:dyDescent="0.2">
      <c r="B3" s="819" t="s">
        <v>168</v>
      </c>
      <c r="C3" s="820"/>
      <c r="D3" s="821"/>
      <c r="E3" s="822" t="s">
        <v>495</v>
      </c>
      <c r="F3" s="821"/>
      <c r="G3" s="823"/>
      <c r="H3" s="824"/>
      <c r="J3" s="819" t="s">
        <v>168</v>
      </c>
      <c r="K3" s="820"/>
      <c r="L3" s="821"/>
      <c r="M3" s="822" t="s">
        <v>496</v>
      </c>
      <c r="N3" s="821"/>
      <c r="O3" s="823"/>
      <c r="P3" s="824"/>
    </row>
    <row r="4" spans="2:16" x14ac:dyDescent="0.2">
      <c r="B4" s="825"/>
      <c r="C4" s="826"/>
      <c r="D4" s="827"/>
      <c r="E4" s="826"/>
      <c r="F4" s="826"/>
      <c r="G4" s="826"/>
      <c r="H4" s="828"/>
      <c r="J4" s="825"/>
      <c r="K4" s="826"/>
      <c r="L4" s="827"/>
      <c r="M4" s="826"/>
      <c r="N4" s="826"/>
      <c r="O4" s="826"/>
      <c r="P4" s="828"/>
    </row>
    <row r="5" spans="2:16" x14ac:dyDescent="0.2">
      <c r="B5" s="825"/>
      <c r="C5" s="829" t="s">
        <v>497</v>
      </c>
      <c r="D5" s="500"/>
      <c r="E5" s="826"/>
      <c r="F5" s="830" t="s">
        <v>498</v>
      </c>
      <c r="G5" s="501"/>
      <c r="H5" s="831"/>
      <c r="I5" s="499"/>
      <c r="J5" s="825"/>
      <c r="K5" s="829" t="s">
        <v>497</v>
      </c>
      <c r="L5" s="500"/>
      <c r="M5" s="826"/>
      <c r="N5" s="830" t="s">
        <v>498</v>
      </c>
      <c r="O5" s="501"/>
      <c r="P5" s="831"/>
    </row>
    <row r="6" spans="2:16" x14ac:dyDescent="0.2">
      <c r="B6" s="825"/>
      <c r="C6" s="829" t="s">
        <v>499</v>
      </c>
      <c r="D6" s="502"/>
      <c r="E6" s="826"/>
      <c r="F6" s="830" t="s">
        <v>500</v>
      </c>
      <c r="G6" s="501"/>
      <c r="H6" s="832"/>
      <c r="I6" s="499"/>
      <c r="J6" s="825"/>
      <c r="K6" s="829" t="s">
        <v>499</v>
      </c>
      <c r="L6" s="502"/>
      <c r="M6" s="826"/>
      <c r="N6" s="830" t="s">
        <v>500</v>
      </c>
      <c r="O6" s="501"/>
      <c r="P6" s="832"/>
    </row>
    <row r="7" spans="2:16" x14ac:dyDescent="0.2">
      <c r="B7" s="825"/>
      <c r="C7" s="833" t="s">
        <v>501</v>
      </c>
      <c r="D7" s="503"/>
      <c r="E7" s="834"/>
      <c r="F7" s="826"/>
      <c r="G7" s="826"/>
      <c r="H7" s="831"/>
      <c r="I7" s="499"/>
      <c r="J7" s="825"/>
      <c r="K7" s="833" t="s">
        <v>501</v>
      </c>
      <c r="L7" s="503"/>
      <c r="M7" s="834"/>
      <c r="N7" s="826"/>
      <c r="O7" s="826"/>
      <c r="P7" s="831"/>
    </row>
    <row r="8" spans="2:16" x14ac:dyDescent="0.2">
      <c r="B8" s="835"/>
      <c r="C8" s="826"/>
      <c r="D8" s="826"/>
      <c r="E8" s="826"/>
      <c r="F8" s="826"/>
      <c r="G8" s="826"/>
      <c r="H8" s="831"/>
      <c r="I8" s="499"/>
      <c r="J8" s="835"/>
      <c r="K8" s="826"/>
      <c r="L8" s="826"/>
      <c r="M8" s="826"/>
      <c r="N8" s="826"/>
      <c r="O8" s="826"/>
      <c r="P8" s="831"/>
    </row>
    <row r="9" spans="2:16" x14ac:dyDescent="0.2">
      <c r="B9" s="836" t="s">
        <v>502</v>
      </c>
      <c r="C9" s="837"/>
      <c r="D9" s="838" t="s">
        <v>145</v>
      </c>
      <c r="E9" s="837"/>
      <c r="F9" s="838" t="s">
        <v>151</v>
      </c>
      <c r="G9" s="838" t="s">
        <v>403</v>
      </c>
      <c r="H9" s="839"/>
      <c r="I9" s="499"/>
      <c r="J9" s="836" t="s">
        <v>502</v>
      </c>
      <c r="K9" s="837"/>
      <c r="L9" s="838" t="s">
        <v>145</v>
      </c>
      <c r="M9" s="837"/>
      <c r="N9" s="838" t="s">
        <v>151</v>
      </c>
      <c r="O9" s="838" t="s">
        <v>403</v>
      </c>
      <c r="P9" s="839"/>
    </row>
    <row r="10" spans="2:16" x14ac:dyDescent="0.2">
      <c r="B10" s="840" t="s">
        <v>503</v>
      </c>
      <c r="C10" s="841" t="s">
        <v>120</v>
      </c>
      <c r="D10" s="841" t="s">
        <v>504</v>
      </c>
      <c r="E10" s="841" t="s">
        <v>403</v>
      </c>
      <c r="F10" s="841" t="s">
        <v>505</v>
      </c>
      <c r="G10" s="842" t="s">
        <v>506</v>
      </c>
      <c r="H10" s="843" t="s">
        <v>507</v>
      </c>
      <c r="I10" s="499"/>
      <c r="J10" s="840" t="s">
        <v>503</v>
      </c>
      <c r="K10" s="841" t="s">
        <v>120</v>
      </c>
      <c r="L10" s="841" t="s">
        <v>504</v>
      </c>
      <c r="M10" s="841" t="s">
        <v>403</v>
      </c>
      <c r="N10" s="841" t="s">
        <v>505</v>
      </c>
      <c r="O10" s="842" t="s">
        <v>506</v>
      </c>
      <c r="P10" s="843" t="s">
        <v>507</v>
      </c>
    </row>
    <row r="11" spans="2:16" x14ac:dyDescent="0.2">
      <c r="B11" s="825"/>
      <c r="C11" s="844" t="str">
        <f>IF($D$5="","",$D$5)</f>
        <v/>
      </c>
      <c r="D11" s="845"/>
      <c r="E11" s="845"/>
      <c r="F11" s="846"/>
      <c r="G11" s="845"/>
      <c r="H11" s="847" t="str">
        <f>IF(D5&lt;=0,"",D5/$D$7)</f>
        <v/>
      </c>
      <c r="I11" s="499"/>
      <c r="J11" s="835"/>
      <c r="K11" s="844" t="str">
        <f>IF($L$5="","",$L$5)</f>
        <v/>
      </c>
      <c r="L11" s="860"/>
      <c r="M11" s="860"/>
      <c r="N11" s="879"/>
      <c r="O11" s="845"/>
      <c r="P11" s="847" t="str">
        <f>IF(L5&lt;=0,"",L5/$L$7)</f>
        <v/>
      </c>
    </row>
    <row r="12" spans="2:16" x14ac:dyDescent="0.2">
      <c r="B12" s="848" t="str">
        <f>IF(D5="","",1)</f>
        <v/>
      </c>
      <c r="C12" s="845" t="str">
        <f>IF(D5="","",+D5-D12)</f>
        <v/>
      </c>
      <c r="D12" s="849" t="str">
        <f>IF(D5="","",+F12-E12)</f>
        <v/>
      </c>
      <c r="E12" s="849" t="str">
        <f>IF(D5="","",D5*$D$6/$G$6)</f>
        <v/>
      </c>
      <c r="F12" s="850" t="str">
        <f>IF(D5="","",PMT(D$6/G$6,G$5*G$6,-D$5))</f>
        <v/>
      </c>
      <c r="G12" s="851" t="str">
        <f>IF(D5="","",+E12/(360/$G$6))</f>
        <v/>
      </c>
      <c r="H12" s="847" t="str">
        <f t="shared" ref="H12:H47" si="0">IF(B12="","",C12/$D$7)</f>
        <v/>
      </c>
      <c r="I12" s="499"/>
      <c r="J12" s="880" t="str">
        <f>IF(L5="","",1)</f>
        <v/>
      </c>
      <c r="K12" s="845" t="str">
        <f>IF(L5="","",+L5-L12)</f>
        <v/>
      </c>
      <c r="L12" s="849" t="str">
        <f>IF(L5="","",+$L$5/($O$5*$O$6))</f>
        <v/>
      </c>
      <c r="M12" s="849" t="str">
        <f>IF(L5="","",L5*$L$6/$O$6)</f>
        <v/>
      </c>
      <c r="N12" s="850" t="str">
        <f t="shared" ref="N12:N48" si="1">IF(K12="","",L12+M12)</f>
        <v/>
      </c>
      <c r="O12" s="851" t="str">
        <f>IF(L5="","",+M12/(360/$O$6))</f>
        <v/>
      </c>
      <c r="P12" s="847" t="str">
        <f t="shared" ref="P12:P47" si="2">IF(J12="","",K12/$L$7)</f>
        <v/>
      </c>
    </row>
    <row r="13" spans="2:16" x14ac:dyDescent="0.2">
      <c r="B13" s="852" t="str">
        <f t="shared" ref="B13:B47" si="3">IF(B12=G$5*G$6,"",IF(B12="","",+B12+1))</f>
        <v/>
      </c>
      <c r="C13" s="853" t="str">
        <f t="shared" ref="C13:C47" si="4">IF(B13=""," ",IF(C12&gt;0,C12-D13,IF(C12-D13&lt;=0,+C12)))</f>
        <v xml:space="preserve"> </v>
      </c>
      <c r="D13" s="849" t="str">
        <f t="shared" ref="D13:D47" si="5">IF(+B13=""," ",+F13-E13)</f>
        <v xml:space="preserve"> </v>
      </c>
      <c r="E13" s="849" t="str">
        <f t="shared" ref="E13:E47" si="6">IF(B13=""," ",C12*$D$6/$G$6)</f>
        <v xml:space="preserve"> </v>
      </c>
      <c r="F13" s="850" t="str">
        <f t="shared" ref="F13:F47" si="7">IF(B13=""," ",+F12)</f>
        <v xml:space="preserve"> </v>
      </c>
      <c r="G13" s="851" t="str">
        <f t="shared" ref="G13:G47" si="8">IF(B13=""," ",+E13/(360/$G$6))</f>
        <v xml:space="preserve"> </v>
      </c>
      <c r="H13" s="847" t="str">
        <f t="shared" si="0"/>
        <v/>
      </c>
      <c r="I13" s="499"/>
      <c r="J13" s="852" t="str">
        <f t="shared" ref="J13:J47" si="9">IF(J12=O$5*O$6,"",IF(J12="","",+J12+1))</f>
        <v/>
      </c>
      <c r="K13" s="853" t="str">
        <f t="shared" ref="K13:K48" si="10">IF(J13="","",IF(K12&gt;0,K12-L13,IF(K12-L13&lt;=0,+K12)))</f>
        <v/>
      </c>
      <c r="L13" s="881" t="str">
        <f t="shared" ref="L13:L47" si="11">IF(J13=""," ",+L12)</f>
        <v xml:space="preserve"> </v>
      </c>
      <c r="M13" s="851" t="str">
        <f t="shared" ref="M13:M47" si="12">IF(J13=""," ",K12*$L$6/$O$6)</f>
        <v xml:space="preserve"> </v>
      </c>
      <c r="N13" s="850" t="str">
        <f t="shared" si="1"/>
        <v/>
      </c>
      <c r="O13" s="849" t="str">
        <f t="shared" ref="O13:O47" si="13">IF(J13=""," ",+M13/(360/$O$6))</f>
        <v xml:space="preserve"> </v>
      </c>
      <c r="P13" s="847" t="str">
        <f t="shared" si="2"/>
        <v/>
      </c>
    </row>
    <row r="14" spans="2:16" x14ac:dyDescent="0.2">
      <c r="B14" s="852" t="str">
        <f t="shared" si="3"/>
        <v/>
      </c>
      <c r="C14" s="853" t="str">
        <f t="shared" si="4"/>
        <v xml:space="preserve"> </v>
      </c>
      <c r="D14" s="849" t="str">
        <f t="shared" si="5"/>
        <v xml:space="preserve"> </v>
      </c>
      <c r="E14" s="849" t="str">
        <f t="shared" si="6"/>
        <v xml:space="preserve"> </v>
      </c>
      <c r="F14" s="850" t="str">
        <f t="shared" si="7"/>
        <v xml:space="preserve"> </v>
      </c>
      <c r="G14" s="851" t="str">
        <f t="shared" si="8"/>
        <v xml:space="preserve"> </v>
      </c>
      <c r="H14" s="847" t="str">
        <f t="shared" si="0"/>
        <v/>
      </c>
      <c r="I14" s="499"/>
      <c r="J14" s="852" t="str">
        <f t="shared" si="9"/>
        <v/>
      </c>
      <c r="K14" s="853" t="str">
        <f t="shared" si="10"/>
        <v/>
      </c>
      <c r="L14" s="881" t="str">
        <f t="shared" si="11"/>
        <v xml:space="preserve"> </v>
      </c>
      <c r="M14" s="851" t="str">
        <f t="shared" si="12"/>
        <v xml:space="preserve"> </v>
      </c>
      <c r="N14" s="850" t="str">
        <f t="shared" si="1"/>
        <v/>
      </c>
      <c r="O14" s="849" t="str">
        <f t="shared" si="13"/>
        <v xml:space="preserve"> </v>
      </c>
      <c r="P14" s="847" t="str">
        <f t="shared" si="2"/>
        <v/>
      </c>
    </row>
    <row r="15" spans="2:16" x14ac:dyDescent="0.2">
      <c r="B15" s="852" t="str">
        <f t="shared" si="3"/>
        <v/>
      </c>
      <c r="C15" s="853" t="str">
        <f t="shared" si="4"/>
        <v xml:space="preserve"> </v>
      </c>
      <c r="D15" s="849" t="str">
        <f t="shared" si="5"/>
        <v xml:space="preserve"> </v>
      </c>
      <c r="E15" s="849" t="str">
        <f t="shared" si="6"/>
        <v xml:space="preserve"> </v>
      </c>
      <c r="F15" s="850" t="str">
        <f t="shared" si="7"/>
        <v xml:space="preserve"> </v>
      </c>
      <c r="G15" s="851" t="str">
        <f t="shared" si="8"/>
        <v xml:space="preserve"> </v>
      </c>
      <c r="H15" s="847" t="str">
        <f t="shared" si="0"/>
        <v/>
      </c>
      <c r="I15" s="499"/>
      <c r="J15" s="852" t="str">
        <f t="shared" si="9"/>
        <v/>
      </c>
      <c r="K15" s="853" t="str">
        <f t="shared" si="10"/>
        <v/>
      </c>
      <c r="L15" s="881" t="str">
        <f t="shared" si="11"/>
        <v xml:space="preserve"> </v>
      </c>
      <c r="M15" s="851" t="str">
        <f t="shared" si="12"/>
        <v xml:space="preserve"> </v>
      </c>
      <c r="N15" s="850" t="str">
        <f t="shared" si="1"/>
        <v/>
      </c>
      <c r="O15" s="849" t="str">
        <f t="shared" si="13"/>
        <v xml:space="preserve"> </v>
      </c>
      <c r="P15" s="847" t="str">
        <f t="shared" si="2"/>
        <v/>
      </c>
    </row>
    <row r="16" spans="2:16" x14ac:dyDescent="0.2">
      <c r="B16" s="852" t="str">
        <f t="shared" si="3"/>
        <v/>
      </c>
      <c r="C16" s="853" t="str">
        <f t="shared" si="4"/>
        <v xml:space="preserve"> </v>
      </c>
      <c r="D16" s="849" t="str">
        <f t="shared" si="5"/>
        <v xml:space="preserve"> </v>
      </c>
      <c r="E16" s="849" t="str">
        <f t="shared" si="6"/>
        <v xml:space="preserve"> </v>
      </c>
      <c r="F16" s="850" t="str">
        <f t="shared" si="7"/>
        <v xml:space="preserve"> </v>
      </c>
      <c r="G16" s="851" t="str">
        <f t="shared" si="8"/>
        <v xml:space="preserve"> </v>
      </c>
      <c r="H16" s="847" t="str">
        <f t="shared" si="0"/>
        <v/>
      </c>
      <c r="I16" s="499"/>
      <c r="J16" s="852" t="str">
        <f t="shared" si="9"/>
        <v/>
      </c>
      <c r="K16" s="853" t="str">
        <f t="shared" si="10"/>
        <v/>
      </c>
      <c r="L16" s="881" t="str">
        <f t="shared" si="11"/>
        <v xml:space="preserve"> </v>
      </c>
      <c r="M16" s="851" t="str">
        <f t="shared" si="12"/>
        <v xml:space="preserve"> </v>
      </c>
      <c r="N16" s="850" t="str">
        <f t="shared" si="1"/>
        <v/>
      </c>
      <c r="O16" s="849" t="str">
        <f t="shared" si="13"/>
        <v xml:space="preserve"> </v>
      </c>
      <c r="P16" s="847" t="str">
        <f t="shared" si="2"/>
        <v/>
      </c>
    </row>
    <row r="17" spans="2:16" x14ac:dyDescent="0.2">
      <c r="B17" s="852" t="str">
        <f t="shared" si="3"/>
        <v/>
      </c>
      <c r="C17" s="853" t="str">
        <f t="shared" si="4"/>
        <v xml:space="preserve"> </v>
      </c>
      <c r="D17" s="849" t="str">
        <f t="shared" si="5"/>
        <v xml:space="preserve"> </v>
      </c>
      <c r="E17" s="849" t="str">
        <f t="shared" si="6"/>
        <v xml:space="preserve"> </v>
      </c>
      <c r="F17" s="850" t="str">
        <f t="shared" si="7"/>
        <v xml:space="preserve"> </v>
      </c>
      <c r="G17" s="851" t="str">
        <f t="shared" si="8"/>
        <v xml:space="preserve"> </v>
      </c>
      <c r="H17" s="847" t="str">
        <f t="shared" si="0"/>
        <v/>
      </c>
      <c r="I17" s="499"/>
      <c r="J17" s="852" t="str">
        <f t="shared" si="9"/>
        <v/>
      </c>
      <c r="K17" s="853" t="str">
        <f t="shared" si="10"/>
        <v/>
      </c>
      <c r="L17" s="881" t="str">
        <f t="shared" si="11"/>
        <v xml:space="preserve"> </v>
      </c>
      <c r="M17" s="851" t="str">
        <f t="shared" si="12"/>
        <v xml:space="preserve"> </v>
      </c>
      <c r="N17" s="850" t="str">
        <f t="shared" si="1"/>
        <v/>
      </c>
      <c r="O17" s="849" t="str">
        <f t="shared" si="13"/>
        <v xml:space="preserve"> </v>
      </c>
      <c r="P17" s="847" t="str">
        <f t="shared" si="2"/>
        <v/>
      </c>
    </row>
    <row r="18" spans="2:16" x14ac:dyDescent="0.2">
      <c r="B18" s="852" t="str">
        <f t="shared" si="3"/>
        <v/>
      </c>
      <c r="C18" s="853" t="str">
        <f t="shared" si="4"/>
        <v xml:space="preserve"> </v>
      </c>
      <c r="D18" s="849" t="str">
        <f t="shared" si="5"/>
        <v xml:space="preserve"> </v>
      </c>
      <c r="E18" s="849" t="str">
        <f t="shared" si="6"/>
        <v xml:space="preserve"> </v>
      </c>
      <c r="F18" s="850" t="str">
        <f t="shared" si="7"/>
        <v xml:space="preserve"> </v>
      </c>
      <c r="G18" s="851" t="str">
        <f t="shared" si="8"/>
        <v xml:space="preserve"> </v>
      </c>
      <c r="H18" s="847" t="str">
        <f t="shared" si="0"/>
        <v/>
      </c>
      <c r="I18" s="499"/>
      <c r="J18" s="852" t="str">
        <f t="shared" si="9"/>
        <v/>
      </c>
      <c r="K18" s="853" t="str">
        <f t="shared" si="10"/>
        <v/>
      </c>
      <c r="L18" s="881" t="str">
        <f t="shared" si="11"/>
        <v xml:space="preserve"> </v>
      </c>
      <c r="M18" s="851" t="str">
        <f t="shared" si="12"/>
        <v xml:space="preserve"> </v>
      </c>
      <c r="N18" s="850" t="str">
        <f t="shared" si="1"/>
        <v/>
      </c>
      <c r="O18" s="849" t="str">
        <f t="shared" si="13"/>
        <v xml:space="preserve"> </v>
      </c>
      <c r="P18" s="847" t="str">
        <f t="shared" si="2"/>
        <v/>
      </c>
    </row>
    <row r="19" spans="2:16" x14ac:dyDescent="0.2">
      <c r="B19" s="852" t="str">
        <f t="shared" si="3"/>
        <v/>
      </c>
      <c r="C19" s="853" t="str">
        <f t="shared" si="4"/>
        <v xml:space="preserve"> </v>
      </c>
      <c r="D19" s="849" t="str">
        <f t="shared" si="5"/>
        <v xml:space="preserve"> </v>
      </c>
      <c r="E19" s="849" t="str">
        <f t="shared" si="6"/>
        <v xml:space="preserve"> </v>
      </c>
      <c r="F19" s="850" t="str">
        <f t="shared" si="7"/>
        <v xml:space="preserve"> </v>
      </c>
      <c r="G19" s="851" t="str">
        <f t="shared" si="8"/>
        <v xml:space="preserve"> </v>
      </c>
      <c r="H19" s="847" t="str">
        <f t="shared" si="0"/>
        <v/>
      </c>
      <c r="I19" s="499"/>
      <c r="J19" s="852" t="str">
        <f t="shared" si="9"/>
        <v/>
      </c>
      <c r="K19" s="853" t="str">
        <f t="shared" si="10"/>
        <v/>
      </c>
      <c r="L19" s="881" t="str">
        <f t="shared" si="11"/>
        <v xml:space="preserve"> </v>
      </c>
      <c r="M19" s="851" t="str">
        <f t="shared" si="12"/>
        <v xml:space="preserve"> </v>
      </c>
      <c r="N19" s="850" t="str">
        <f t="shared" si="1"/>
        <v/>
      </c>
      <c r="O19" s="849" t="str">
        <f t="shared" si="13"/>
        <v xml:space="preserve"> </v>
      </c>
      <c r="P19" s="847" t="str">
        <f t="shared" si="2"/>
        <v/>
      </c>
    </row>
    <row r="20" spans="2:16" x14ac:dyDescent="0.2">
      <c r="B20" s="852" t="str">
        <f t="shared" si="3"/>
        <v/>
      </c>
      <c r="C20" s="853" t="str">
        <f t="shared" si="4"/>
        <v xml:space="preserve"> </v>
      </c>
      <c r="D20" s="849" t="str">
        <f t="shared" si="5"/>
        <v xml:space="preserve"> </v>
      </c>
      <c r="E20" s="849" t="str">
        <f t="shared" si="6"/>
        <v xml:space="preserve"> </v>
      </c>
      <c r="F20" s="850" t="str">
        <f t="shared" si="7"/>
        <v xml:space="preserve"> </v>
      </c>
      <c r="G20" s="851" t="str">
        <f t="shared" si="8"/>
        <v xml:space="preserve"> </v>
      </c>
      <c r="H20" s="847" t="str">
        <f t="shared" si="0"/>
        <v/>
      </c>
      <c r="I20" s="499"/>
      <c r="J20" s="852" t="str">
        <f t="shared" si="9"/>
        <v/>
      </c>
      <c r="K20" s="853" t="str">
        <f t="shared" si="10"/>
        <v/>
      </c>
      <c r="L20" s="881" t="str">
        <f t="shared" si="11"/>
        <v xml:space="preserve"> </v>
      </c>
      <c r="M20" s="851" t="str">
        <f t="shared" si="12"/>
        <v xml:space="preserve"> </v>
      </c>
      <c r="N20" s="850" t="str">
        <f t="shared" si="1"/>
        <v/>
      </c>
      <c r="O20" s="849" t="str">
        <f t="shared" si="13"/>
        <v xml:space="preserve"> </v>
      </c>
      <c r="P20" s="847" t="str">
        <f t="shared" si="2"/>
        <v/>
      </c>
    </row>
    <row r="21" spans="2:16" x14ac:dyDescent="0.2">
      <c r="B21" s="852" t="str">
        <f t="shared" si="3"/>
        <v/>
      </c>
      <c r="C21" s="853" t="str">
        <f t="shared" si="4"/>
        <v xml:space="preserve"> </v>
      </c>
      <c r="D21" s="849" t="str">
        <f t="shared" si="5"/>
        <v xml:space="preserve"> </v>
      </c>
      <c r="E21" s="849" t="str">
        <f t="shared" si="6"/>
        <v xml:space="preserve"> </v>
      </c>
      <c r="F21" s="850" t="str">
        <f t="shared" si="7"/>
        <v xml:space="preserve"> </v>
      </c>
      <c r="G21" s="851" t="str">
        <f t="shared" si="8"/>
        <v xml:space="preserve"> </v>
      </c>
      <c r="H21" s="847" t="str">
        <f t="shared" si="0"/>
        <v/>
      </c>
      <c r="I21" s="499"/>
      <c r="J21" s="852" t="str">
        <f t="shared" si="9"/>
        <v/>
      </c>
      <c r="K21" s="853" t="str">
        <f t="shared" si="10"/>
        <v/>
      </c>
      <c r="L21" s="881" t="str">
        <f t="shared" si="11"/>
        <v xml:space="preserve"> </v>
      </c>
      <c r="M21" s="851" t="str">
        <f t="shared" si="12"/>
        <v xml:space="preserve"> </v>
      </c>
      <c r="N21" s="850" t="str">
        <f t="shared" si="1"/>
        <v/>
      </c>
      <c r="O21" s="849" t="str">
        <f t="shared" si="13"/>
        <v xml:space="preserve"> </v>
      </c>
      <c r="P21" s="847" t="str">
        <f t="shared" si="2"/>
        <v/>
      </c>
    </row>
    <row r="22" spans="2:16" x14ac:dyDescent="0.2">
      <c r="B22" s="852" t="str">
        <f t="shared" si="3"/>
        <v/>
      </c>
      <c r="C22" s="853" t="str">
        <f t="shared" si="4"/>
        <v xml:space="preserve"> </v>
      </c>
      <c r="D22" s="849" t="str">
        <f t="shared" si="5"/>
        <v xml:space="preserve"> </v>
      </c>
      <c r="E22" s="849" t="str">
        <f t="shared" si="6"/>
        <v xml:space="preserve"> </v>
      </c>
      <c r="F22" s="850" t="str">
        <f t="shared" si="7"/>
        <v xml:space="preserve"> </v>
      </c>
      <c r="G22" s="851" t="str">
        <f t="shared" si="8"/>
        <v xml:space="preserve"> </v>
      </c>
      <c r="H22" s="847" t="str">
        <f t="shared" si="0"/>
        <v/>
      </c>
      <c r="I22" s="499"/>
      <c r="J22" s="852" t="str">
        <f t="shared" si="9"/>
        <v/>
      </c>
      <c r="K22" s="853" t="str">
        <f t="shared" si="10"/>
        <v/>
      </c>
      <c r="L22" s="881" t="str">
        <f t="shared" si="11"/>
        <v xml:space="preserve"> </v>
      </c>
      <c r="M22" s="851" t="str">
        <f t="shared" si="12"/>
        <v xml:space="preserve"> </v>
      </c>
      <c r="N22" s="850" t="str">
        <f t="shared" si="1"/>
        <v/>
      </c>
      <c r="O22" s="849" t="str">
        <f t="shared" si="13"/>
        <v xml:space="preserve"> </v>
      </c>
      <c r="P22" s="847" t="str">
        <f t="shared" si="2"/>
        <v/>
      </c>
    </row>
    <row r="23" spans="2:16" x14ac:dyDescent="0.2">
      <c r="B23" s="852" t="str">
        <f t="shared" si="3"/>
        <v/>
      </c>
      <c r="C23" s="853" t="str">
        <f t="shared" si="4"/>
        <v xml:space="preserve"> </v>
      </c>
      <c r="D23" s="849" t="str">
        <f t="shared" si="5"/>
        <v xml:space="preserve"> </v>
      </c>
      <c r="E23" s="849" t="str">
        <f t="shared" si="6"/>
        <v xml:space="preserve"> </v>
      </c>
      <c r="F23" s="850" t="str">
        <f t="shared" si="7"/>
        <v xml:space="preserve"> </v>
      </c>
      <c r="G23" s="851" t="str">
        <f t="shared" si="8"/>
        <v xml:space="preserve"> </v>
      </c>
      <c r="H23" s="847" t="str">
        <f t="shared" si="0"/>
        <v/>
      </c>
      <c r="I23" s="499"/>
      <c r="J23" s="852" t="str">
        <f t="shared" si="9"/>
        <v/>
      </c>
      <c r="K23" s="853" t="str">
        <f t="shared" si="10"/>
        <v/>
      </c>
      <c r="L23" s="881" t="str">
        <f t="shared" si="11"/>
        <v xml:space="preserve"> </v>
      </c>
      <c r="M23" s="851" t="str">
        <f t="shared" si="12"/>
        <v xml:space="preserve"> </v>
      </c>
      <c r="N23" s="850" t="str">
        <f t="shared" si="1"/>
        <v/>
      </c>
      <c r="O23" s="849" t="str">
        <f t="shared" si="13"/>
        <v xml:space="preserve"> </v>
      </c>
      <c r="P23" s="847" t="str">
        <f t="shared" si="2"/>
        <v/>
      </c>
    </row>
    <row r="24" spans="2:16" x14ac:dyDescent="0.2">
      <c r="B24" s="852" t="str">
        <f t="shared" si="3"/>
        <v/>
      </c>
      <c r="C24" s="853" t="str">
        <f t="shared" si="4"/>
        <v xml:space="preserve"> </v>
      </c>
      <c r="D24" s="849" t="str">
        <f t="shared" si="5"/>
        <v xml:space="preserve"> </v>
      </c>
      <c r="E24" s="849" t="str">
        <f t="shared" si="6"/>
        <v xml:space="preserve"> </v>
      </c>
      <c r="F24" s="850" t="str">
        <f t="shared" si="7"/>
        <v xml:space="preserve"> </v>
      </c>
      <c r="G24" s="851" t="str">
        <f t="shared" si="8"/>
        <v xml:space="preserve"> </v>
      </c>
      <c r="H24" s="847" t="str">
        <f t="shared" si="0"/>
        <v/>
      </c>
      <c r="I24" s="499"/>
      <c r="J24" s="852" t="str">
        <f t="shared" si="9"/>
        <v/>
      </c>
      <c r="K24" s="853" t="str">
        <f t="shared" si="10"/>
        <v/>
      </c>
      <c r="L24" s="881" t="str">
        <f t="shared" si="11"/>
        <v xml:space="preserve"> </v>
      </c>
      <c r="M24" s="851" t="str">
        <f t="shared" si="12"/>
        <v xml:space="preserve"> </v>
      </c>
      <c r="N24" s="850" t="str">
        <f t="shared" si="1"/>
        <v/>
      </c>
      <c r="O24" s="849" t="str">
        <f t="shared" si="13"/>
        <v xml:space="preserve"> </v>
      </c>
      <c r="P24" s="847" t="str">
        <f t="shared" si="2"/>
        <v/>
      </c>
    </row>
    <row r="25" spans="2:16" x14ac:dyDescent="0.2">
      <c r="B25" s="852" t="str">
        <f t="shared" si="3"/>
        <v/>
      </c>
      <c r="C25" s="853" t="str">
        <f t="shared" si="4"/>
        <v xml:space="preserve"> </v>
      </c>
      <c r="D25" s="849" t="str">
        <f t="shared" si="5"/>
        <v xml:space="preserve"> </v>
      </c>
      <c r="E25" s="849" t="str">
        <f t="shared" si="6"/>
        <v xml:space="preserve"> </v>
      </c>
      <c r="F25" s="850" t="str">
        <f t="shared" si="7"/>
        <v xml:space="preserve"> </v>
      </c>
      <c r="G25" s="851" t="str">
        <f t="shared" si="8"/>
        <v xml:space="preserve"> </v>
      </c>
      <c r="H25" s="847" t="str">
        <f t="shared" si="0"/>
        <v/>
      </c>
      <c r="I25" s="499"/>
      <c r="J25" s="852" t="str">
        <f t="shared" si="9"/>
        <v/>
      </c>
      <c r="K25" s="853" t="str">
        <f t="shared" si="10"/>
        <v/>
      </c>
      <c r="L25" s="881" t="str">
        <f t="shared" si="11"/>
        <v xml:space="preserve"> </v>
      </c>
      <c r="M25" s="851" t="str">
        <f t="shared" si="12"/>
        <v xml:space="preserve"> </v>
      </c>
      <c r="N25" s="850" t="str">
        <f t="shared" si="1"/>
        <v/>
      </c>
      <c r="O25" s="849" t="str">
        <f t="shared" si="13"/>
        <v xml:space="preserve"> </v>
      </c>
      <c r="P25" s="847" t="str">
        <f t="shared" si="2"/>
        <v/>
      </c>
    </row>
    <row r="26" spans="2:16" x14ac:dyDescent="0.2">
      <c r="B26" s="852" t="str">
        <f t="shared" si="3"/>
        <v/>
      </c>
      <c r="C26" s="853" t="str">
        <f t="shared" si="4"/>
        <v xml:space="preserve"> </v>
      </c>
      <c r="D26" s="849" t="str">
        <f t="shared" si="5"/>
        <v xml:space="preserve"> </v>
      </c>
      <c r="E26" s="849" t="str">
        <f t="shared" si="6"/>
        <v xml:space="preserve"> </v>
      </c>
      <c r="F26" s="850" t="str">
        <f t="shared" si="7"/>
        <v xml:space="preserve"> </v>
      </c>
      <c r="G26" s="851" t="str">
        <f t="shared" si="8"/>
        <v xml:space="preserve"> </v>
      </c>
      <c r="H26" s="847" t="str">
        <f t="shared" si="0"/>
        <v/>
      </c>
      <c r="I26" s="499"/>
      <c r="J26" s="852" t="str">
        <f t="shared" si="9"/>
        <v/>
      </c>
      <c r="K26" s="853" t="str">
        <f t="shared" si="10"/>
        <v/>
      </c>
      <c r="L26" s="881" t="str">
        <f t="shared" si="11"/>
        <v xml:space="preserve"> </v>
      </c>
      <c r="M26" s="851" t="str">
        <f t="shared" si="12"/>
        <v xml:space="preserve"> </v>
      </c>
      <c r="N26" s="850" t="str">
        <f t="shared" si="1"/>
        <v/>
      </c>
      <c r="O26" s="849" t="str">
        <f t="shared" si="13"/>
        <v xml:space="preserve"> </v>
      </c>
      <c r="P26" s="847" t="str">
        <f t="shared" si="2"/>
        <v/>
      </c>
    </row>
    <row r="27" spans="2:16" x14ac:dyDescent="0.2">
      <c r="B27" s="852" t="str">
        <f t="shared" si="3"/>
        <v/>
      </c>
      <c r="C27" s="853" t="str">
        <f t="shared" si="4"/>
        <v xml:space="preserve"> </v>
      </c>
      <c r="D27" s="849" t="str">
        <f t="shared" si="5"/>
        <v xml:space="preserve"> </v>
      </c>
      <c r="E27" s="849" t="str">
        <f t="shared" si="6"/>
        <v xml:space="preserve"> </v>
      </c>
      <c r="F27" s="850" t="str">
        <f t="shared" si="7"/>
        <v xml:space="preserve"> </v>
      </c>
      <c r="G27" s="851" t="str">
        <f t="shared" si="8"/>
        <v xml:space="preserve"> </v>
      </c>
      <c r="H27" s="847" t="str">
        <f t="shared" si="0"/>
        <v/>
      </c>
      <c r="I27" s="499"/>
      <c r="J27" s="852" t="str">
        <f t="shared" si="9"/>
        <v/>
      </c>
      <c r="K27" s="853" t="str">
        <f t="shared" si="10"/>
        <v/>
      </c>
      <c r="L27" s="881" t="str">
        <f t="shared" si="11"/>
        <v xml:space="preserve"> </v>
      </c>
      <c r="M27" s="851" t="str">
        <f t="shared" si="12"/>
        <v xml:space="preserve"> </v>
      </c>
      <c r="N27" s="850" t="str">
        <f t="shared" si="1"/>
        <v/>
      </c>
      <c r="O27" s="849" t="str">
        <f t="shared" si="13"/>
        <v xml:space="preserve"> </v>
      </c>
      <c r="P27" s="847" t="str">
        <f t="shared" si="2"/>
        <v/>
      </c>
    </row>
    <row r="28" spans="2:16" x14ac:dyDescent="0.2">
      <c r="B28" s="852" t="str">
        <f t="shared" si="3"/>
        <v/>
      </c>
      <c r="C28" s="853" t="str">
        <f t="shared" si="4"/>
        <v xml:space="preserve"> </v>
      </c>
      <c r="D28" s="849" t="str">
        <f t="shared" si="5"/>
        <v xml:space="preserve"> </v>
      </c>
      <c r="E28" s="849" t="str">
        <f t="shared" si="6"/>
        <v xml:space="preserve"> </v>
      </c>
      <c r="F28" s="850" t="str">
        <f t="shared" si="7"/>
        <v xml:space="preserve"> </v>
      </c>
      <c r="G28" s="851" t="str">
        <f t="shared" si="8"/>
        <v xml:space="preserve"> </v>
      </c>
      <c r="H28" s="847" t="str">
        <f t="shared" si="0"/>
        <v/>
      </c>
      <c r="I28" s="499"/>
      <c r="J28" s="852" t="str">
        <f t="shared" si="9"/>
        <v/>
      </c>
      <c r="K28" s="853" t="str">
        <f t="shared" si="10"/>
        <v/>
      </c>
      <c r="L28" s="881" t="str">
        <f t="shared" si="11"/>
        <v xml:space="preserve"> </v>
      </c>
      <c r="M28" s="851" t="str">
        <f t="shared" si="12"/>
        <v xml:space="preserve"> </v>
      </c>
      <c r="N28" s="850" t="str">
        <f t="shared" si="1"/>
        <v/>
      </c>
      <c r="O28" s="849" t="str">
        <f t="shared" si="13"/>
        <v xml:space="preserve"> </v>
      </c>
      <c r="P28" s="847" t="str">
        <f t="shared" si="2"/>
        <v/>
      </c>
    </row>
    <row r="29" spans="2:16" x14ac:dyDescent="0.2">
      <c r="B29" s="852" t="str">
        <f t="shared" si="3"/>
        <v/>
      </c>
      <c r="C29" s="853" t="str">
        <f t="shared" si="4"/>
        <v xml:space="preserve"> </v>
      </c>
      <c r="D29" s="849" t="str">
        <f t="shared" si="5"/>
        <v xml:space="preserve"> </v>
      </c>
      <c r="E29" s="849" t="str">
        <f t="shared" si="6"/>
        <v xml:space="preserve"> </v>
      </c>
      <c r="F29" s="850" t="str">
        <f t="shared" si="7"/>
        <v xml:space="preserve"> </v>
      </c>
      <c r="G29" s="851" t="str">
        <f t="shared" si="8"/>
        <v xml:space="preserve"> </v>
      </c>
      <c r="H29" s="847" t="str">
        <f t="shared" si="0"/>
        <v/>
      </c>
      <c r="I29" s="499"/>
      <c r="J29" s="852" t="str">
        <f t="shared" si="9"/>
        <v/>
      </c>
      <c r="K29" s="853" t="str">
        <f t="shared" si="10"/>
        <v/>
      </c>
      <c r="L29" s="881" t="str">
        <f t="shared" si="11"/>
        <v xml:space="preserve"> </v>
      </c>
      <c r="M29" s="851" t="str">
        <f t="shared" si="12"/>
        <v xml:space="preserve"> </v>
      </c>
      <c r="N29" s="850" t="str">
        <f t="shared" si="1"/>
        <v/>
      </c>
      <c r="O29" s="849" t="str">
        <f t="shared" si="13"/>
        <v xml:space="preserve"> </v>
      </c>
      <c r="P29" s="847" t="str">
        <f t="shared" si="2"/>
        <v/>
      </c>
    </row>
    <row r="30" spans="2:16" x14ac:dyDescent="0.2">
      <c r="B30" s="852" t="str">
        <f t="shared" si="3"/>
        <v/>
      </c>
      <c r="C30" s="853" t="str">
        <f t="shared" si="4"/>
        <v xml:space="preserve"> </v>
      </c>
      <c r="D30" s="849" t="str">
        <f t="shared" si="5"/>
        <v xml:space="preserve"> </v>
      </c>
      <c r="E30" s="849" t="str">
        <f t="shared" si="6"/>
        <v xml:space="preserve"> </v>
      </c>
      <c r="F30" s="850" t="str">
        <f t="shared" si="7"/>
        <v xml:space="preserve"> </v>
      </c>
      <c r="G30" s="851" t="str">
        <f t="shared" si="8"/>
        <v xml:space="preserve"> </v>
      </c>
      <c r="H30" s="847" t="str">
        <f t="shared" si="0"/>
        <v/>
      </c>
      <c r="I30" s="499"/>
      <c r="J30" s="852" t="str">
        <f t="shared" si="9"/>
        <v/>
      </c>
      <c r="K30" s="853" t="str">
        <f t="shared" si="10"/>
        <v/>
      </c>
      <c r="L30" s="881" t="str">
        <f t="shared" si="11"/>
        <v xml:space="preserve"> </v>
      </c>
      <c r="M30" s="851" t="str">
        <f t="shared" si="12"/>
        <v xml:space="preserve"> </v>
      </c>
      <c r="N30" s="850" t="str">
        <f t="shared" si="1"/>
        <v/>
      </c>
      <c r="O30" s="849" t="str">
        <f t="shared" si="13"/>
        <v xml:space="preserve"> </v>
      </c>
      <c r="P30" s="847" t="str">
        <f t="shared" si="2"/>
        <v/>
      </c>
    </row>
    <row r="31" spans="2:16" x14ac:dyDescent="0.2">
      <c r="B31" s="852" t="str">
        <f t="shared" si="3"/>
        <v/>
      </c>
      <c r="C31" s="853" t="str">
        <f t="shared" si="4"/>
        <v xml:space="preserve"> </v>
      </c>
      <c r="D31" s="849" t="str">
        <f t="shared" si="5"/>
        <v xml:space="preserve"> </v>
      </c>
      <c r="E31" s="849" t="str">
        <f t="shared" si="6"/>
        <v xml:space="preserve"> </v>
      </c>
      <c r="F31" s="850" t="str">
        <f t="shared" si="7"/>
        <v xml:space="preserve"> </v>
      </c>
      <c r="G31" s="851" t="str">
        <f t="shared" si="8"/>
        <v xml:space="preserve"> </v>
      </c>
      <c r="H31" s="847" t="str">
        <f t="shared" si="0"/>
        <v/>
      </c>
      <c r="I31" s="499"/>
      <c r="J31" s="852" t="str">
        <f t="shared" si="9"/>
        <v/>
      </c>
      <c r="K31" s="853" t="str">
        <f t="shared" si="10"/>
        <v/>
      </c>
      <c r="L31" s="881" t="str">
        <f t="shared" si="11"/>
        <v xml:space="preserve"> </v>
      </c>
      <c r="M31" s="851" t="str">
        <f t="shared" si="12"/>
        <v xml:space="preserve"> </v>
      </c>
      <c r="N31" s="850" t="str">
        <f t="shared" si="1"/>
        <v/>
      </c>
      <c r="O31" s="849" t="str">
        <f t="shared" si="13"/>
        <v xml:space="preserve"> </v>
      </c>
      <c r="P31" s="847" t="str">
        <f t="shared" si="2"/>
        <v/>
      </c>
    </row>
    <row r="32" spans="2:16" x14ac:dyDescent="0.2">
      <c r="B32" s="852" t="str">
        <f t="shared" si="3"/>
        <v/>
      </c>
      <c r="C32" s="853" t="str">
        <f t="shared" si="4"/>
        <v xml:space="preserve"> </v>
      </c>
      <c r="D32" s="849" t="str">
        <f t="shared" si="5"/>
        <v xml:space="preserve"> </v>
      </c>
      <c r="E32" s="849" t="str">
        <f t="shared" si="6"/>
        <v xml:space="preserve"> </v>
      </c>
      <c r="F32" s="850" t="str">
        <f t="shared" si="7"/>
        <v xml:space="preserve"> </v>
      </c>
      <c r="G32" s="851" t="str">
        <f t="shared" si="8"/>
        <v xml:space="preserve"> </v>
      </c>
      <c r="H32" s="847" t="str">
        <f t="shared" si="0"/>
        <v/>
      </c>
      <c r="I32" s="499"/>
      <c r="J32" s="852" t="str">
        <f t="shared" si="9"/>
        <v/>
      </c>
      <c r="K32" s="853" t="str">
        <f t="shared" si="10"/>
        <v/>
      </c>
      <c r="L32" s="881" t="str">
        <f t="shared" si="11"/>
        <v xml:space="preserve"> </v>
      </c>
      <c r="M32" s="851" t="str">
        <f t="shared" si="12"/>
        <v xml:space="preserve"> </v>
      </c>
      <c r="N32" s="850" t="str">
        <f t="shared" si="1"/>
        <v/>
      </c>
      <c r="O32" s="849" t="str">
        <f t="shared" si="13"/>
        <v xml:space="preserve"> </v>
      </c>
      <c r="P32" s="847" t="str">
        <f t="shared" si="2"/>
        <v/>
      </c>
    </row>
    <row r="33" spans="2:16" x14ac:dyDescent="0.2">
      <c r="B33" s="852" t="str">
        <f t="shared" si="3"/>
        <v/>
      </c>
      <c r="C33" s="853" t="str">
        <f t="shared" si="4"/>
        <v xml:space="preserve"> </v>
      </c>
      <c r="D33" s="849" t="str">
        <f t="shared" si="5"/>
        <v xml:space="preserve"> </v>
      </c>
      <c r="E33" s="849" t="str">
        <f t="shared" si="6"/>
        <v xml:space="preserve"> </v>
      </c>
      <c r="F33" s="850" t="str">
        <f t="shared" si="7"/>
        <v xml:space="preserve"> </v>
      </c>
      <c r="G33" s="851" t="str">
        <f t="shared" si="8"/>
        <v xml:space="preserve"> </v>
      </c>
      <c r="H33" s="847" t="str">
        <f t="shared" si="0"/>
        <v/>
      </c>
      <c r="I33" s="499"/>
      <c r="J33" s="852" t="str">
        <f t="shared" si="9"/>
        <v/>
      </c>
      <c r="K33" s="853" t="str">
        <f t="shared" si="10"/>
        <v/>
      </c>
      <c r="L33" s="881" t="str">
        <f t="shared" si="11"/>
        <v xml:space="preserve"> </v>
      </c>
      <c r="M33" s="851" t="str">
        <f t="shared" si="12"/>
        <v xml:space="preserve"> </v>
      </c>
      <c r="N33" s="850" t="str">
        <f t="shared" si="1"/>
        <v/>
      </c>
      <c r="O33" s="849" t="str">
        <f t="shared" si="13"/>
        <v xml:space="preserve"> </v>
      </c>
      <c r="P33" s="847" t="str">
        <f t="shared" si="2"/>
        <v/>
      </c>
    </row>
    <row r="34" spans="2:16" x14ac:dyDescent="0.2">
      <c r="B34" s="852" t="str">
        <f t="shared" si="3"/>
        <v/>
      </c>
      <c r="C34" s="853" t="str">
        <f t="shared" si="4"/>
        <v xml:space="preserve"> </v>
      </c>
      <c r="D34" s="849" t="str">
        <f t="shared" si="5"/>
        <v xml:space="preserve"> </v>
      </c>
      <c r="E34" s="849" t="str">
        <f t="shared" si="6"/>
        <v xml:space="preserve"> </v>
      </c>
      <c r="F34" s="850" t="str">
        <f t="shared" si="7"/>
        <v xml:space="preserve"> </v>
      </c>
      <c r="G34" s="851" t="str">
        <f t="shared" si="8"/>
        <v xml:space="preserve"> </v>
      </c>
      <c r="H34" s="847" t="str">
        <f t="shared" si="0"/>
        <v/>
      </c>
      <c r="I34" s="499"/>
      <c r="J34" s="852" t="str">
        <f t="shared" si="9"/>
        <v/>
      </c>
      <c r="K34" s="853" t="str">
        <f t="shared" si="10"/>
        <v/>
      </c>
      <c r="L34" s="881" t="str">
        <f t="shared" si="11"/>
        <v xml:space="preserve"> </v>
      </c>
      <c r="M34" s="851" t="str">
        <f t="shared" si="12"/>
        <v xml:space="preserve"> </v>
      </c>
      <c r="N34" s="850" t="str">
        <f t="shared" si="1"/>
        <v/>
      </c>
      <c r="O34" s="849" t="str">
        <f t="shared" si="13"/>
        <v xml:space="preserve"> </v>
      </c>
      <c r="P34" s="847" t="str">
        <f t="shared" si="2"/>
        <v/>
      </c>
    </row>
    <row r="35" spans="2:16" x14ac:dyDescent="0.2">
      <c r="B35" s="852" t="str">
        <f t="shared" si="3"/>
        <v/>
      </c>
      <c r="C35" s="853" t="str">
        <f t="shared" si="4"/>
        <v xml:space="preserve"> </v>
      </c>
      <c r="D35" s="849" t="str">
        <f t="shared" si="5"/>
        <v xml:space="preserve"> </v>
      </c>
      <c r="E35" s="849" t="str">
        <f t="shared" si="6"/>
        <v xml:space="preserve"> </v>
      </c>
      <c r="F35" s="850" t="str">
        <f t="shared" si="7"/>
        <v xml:space="preserve"> </v>
      </c>
      <c r="G35" s="851" t="str">
        <f t="shared" si="8"/>
        <v xml:space="preserve"> </v>
      </c>
      <c r="H35" s="847" t="str">
        <f t="shared" si="0"/>
        <v/>
      </c>
      <c r="I35" s="499"/>
      <c r="J35" s="852" t="str">
        <f t="shared" si="9"/>
        <v/>
      </c>
      <c r="K35" s="853" t="str">
        <f t="shared" si="10"/>
        <v/>
      </c>
      <c r="L35" s="881" t="str">
        <f t="shared" si="11"/>
        <v xml:space="preserve"> </v>
      </c>
      <c r="M35" s="851" t="str">
        <f t="shared" si="12"/>
        <v xml:space="preserve"> </v>
      </c>
      <c r="N35" s="850" t="str">
        <f t="shared" si="1"/>
        <v/>
      </c>
      <c r="O35" s="849" t="str">
        <f t="shared" si="13"/>
        <v xml:space="preserve"> </v>
      </c>
      <c r="P35" s="847" t="str">
        <f t="shared" si="2"/>
        <v/>
      </c>
    </row>
    <row r="36" spans="2:16" x14ac:dyDescent="0.2">
      <c r="B36" s="852" t="str">
        <f t="shared" si="3"/>
        <v/>
      </c>
      <c r="C36" s="853" t="str">
        <f t="shared" si="4"/>
        <v xml:space="preserve"> </v>
      </c>
      <c r="D36" s="849" t="str">
        <f t="shared" si="5"/>
        <v xml:space="preserve"> </v>
      </c>
      <c r="E36" s="849" t="str">
        <f t="shared" si="6"/>
        <v xml:space="preserve"> </v>
      </c>
      <c r="F36" s="850" t="str">
        <f t="shared" si="7"/>
        <v xml:space="preserve"> </v>
      </c>
      <c r="G36" s="851" t="str">
        <f t="shared" si="8"/>
        <v xml:space="preserve"> </v>
      </c>
      <c r="H36" s="847" t="str">
        <f t="shared" si="0"/>
        <v/>
      </c>
      <c r="I36" s="499"/>
      <c r="J36" s="852" t="str">
        <f t="shared" si="9"/>
        <v/>
      </c>
      <c r="K36" s="853" t="str">
        <f t="shared" si="10"/>
        <v/>
      </c>
      <c r="L36" s="881" t="str">
        <f t="shared" si="11"/>
        <v xml:space="preserve"> </v>
      </c>
      <c r="M36" s="851" t="str">
        <f t="shared" si="12"/>
        <v xml:space="preserve"> </v>
      </c>
      <c r="N36" s="850" t="str">
        <f t="shared" si="1"/>
        <v/>
      </c>
      <c r="O36" s="849" t="str">
        <f t="shared" si="13"/>
        <v xml:space="preserve"> </v>
      </c>
      <c r="P36" s="847" t="str">
        <f t="shared" si="2"/>
        <v/>
      </c>
    </row>
    <row r="37" spans="2:16" x14ac:dyDescent="0.2">
      <c r="B37" s="852" t="str">
        <f t="shared" si="3"/>
        <v/>
      </c>
      <c r="C37" s="853" t="str">
        <f t="shared" si="4"/>
        <v xml:space="preserve"> </v>
      </c>
      <c r="D37" s="849" t="str">
        <f t="shared" si="5"/>
        <v xml:space="preserve"> </v>
      </c>
      <c r="E37" s="849" t="str">
        <f t="shared" si="6"/>
        <v xml:space="preserve"> </v>
      </c>
      <c r="F37" s="850" t="str">
        <f t="shared" si="7"/>
        <v xml:space="preserve"> </v>
      </c>
      <c r="G37" s="851" t="str">
        <f t="shared" si="8"/>
        <v xml:space="preserve"> </v>
      </c>
      <c r="H37" s="847" t="str">
        <f t="shared" si="0"/>
        <v/>
      </c>
      <c r="I37" s="499"/>
      <c r="J37" s="852" t="str">
        <f t="shared" si="9"/>
        <v/>
      </c>
      <c r="K37" s="853" t="str">
        <f t="shared" si="10"/>
        <v/>
      </c>
      <c r="L37" s="881" t="str">
        <f t="shared" si="11"/>
        <v xml:space="preserve"> </v>
      </c>
      <c r="M37" s="851" t="str">
        <f t="shared" si="12"/>
        <v xml:space="preserve"> </v>
      </c>
      <c r="N37" s="850" t="str">
        <f t="shared" si="1"/>
        <v/>
      </c>
      <c r="O37" s="849" t="str">
        <f t="shared" si="13"/>
        <v xml:space="preserve"> </v>
      </c>
      <c r="P37" s="847" t="str">
        <f t="shared" si="2"/>
        <v/>
      </c>
    </row>
    <row r="38" spans="2:16" x14ac:dyDescent="0.2">
      <c r="B38" s="852" t="str">
        <f t="shared" si="3"/>
        <v/>
      </c>
      <c r="C38" s="853" t="str">
        <f t="shared" si="4"/>
        <v xml:space="preserve"> </v>
      </c>
      <c r="D38" s="849" t="str">
        <f t="shared" si="5"/>
        <v xml:space="preserve"> </v>
      </c>
      <c r="E38" s="849" t="str">
        <f t="shared" si="6"/>
        <v xml:space="preserve"> </v>
      </c>
      <c r="F38" s="850" t="str">
        <f t="shared" si="7"/>
        <v xml:space="preserve"> </v>
      </c>
      <c r="G38" s="851" t="str">
        <f t="shared" si="8"/>
        <v xml:space="preserve"> </v>
      </c>
      <c r="H38" s="847" t="str">
        <f t="shared" si="0"/>
        <v/>
      </c>
      <c r="I38" s="499"/>
      <c r="J38" s="852" t="str">
        <f t="shared" si="9"/>
        <v/>
      </c>
      <c r="K38" s="853" t="str">
        <f t="shared" si="10"/>
        <v/>
      </c>
      <c r="L38" s="881" t="str">
        <f t="shared" si="11"/>
        <v xml:space="preserve"> </v>
      </c>
      <c r="M38" s="851" t="str">
        <f t="shared" si="12"/>
        <v xml:space="preserve"> </v>
      </c>
      <c r="N38" s="850" t="str">
        <f t="shared" si="1"/>
        <v/>
      </c>
      <c r="O38" s="849" t="str">
        <f t="shared" si="13"/>
        <v xml:space="preserve"> </v>
      </c>
      <c r="P38" s="847" t="str">
        <f t="shared" si="2"/>
        <v/>
      </c>
    </row>
    <row r="39" spans="2:16" x14ac:dyDescent="0.2">
      <c r="B39" s="852" t="str">
        <f t="shared" si="3"/>
        <v/>
      </c>
      <c r="C39" s="853" t="str">
        <f t="shared" si="4"/>
        <v xml:space="preserve"> </v>
      </c>
      <c r="D39" s="849" t="str">
        <f t="shared" si="5"/>
        <v xml:space="preserve"> </v>
      </c>
      <c r="E39" s="849" t="str">
        <f t="shared" si="6"/>
        <v xml:space="preserve"> </v>
      </c>
      <c r="F39" s="850" t="str">
        <f t="shared" si="7"/>
        <v xml:space="preserve"> </v>
      </c>
      <c r="G39" s="851" t="str">
        <f t="shared" si="8"/>
        <v xml:space="preserve"> </v>
      </c>
      <c r="H39" s="847" t="str">
        <f t="shared" si="0"/>
        <v/>
      </c>
      <c r="I39" s="499"/>
      <c r="J39" s="852" t="str">
        <f t="shared" si="9"/>
        <v/>
      </c>
      <c r="K39" s="853" t="str">
        <f t="shared" si="10"/>
        <v/>
      </c>
      <c r="L39" s="881" t="str">
        <f t="shared" si="11"/>
        <v xml:space="preserve"> </v>
      </c>
      <c r="M39" s="851" t="str">
        <f t="shared" si="12"/>
        <v xml:space="preserve"> </v>
      </c>
      <c r="N39" s="850" t="str">
        <f t="shared" si="1"/>
        <v/>
      </c>
      <c r="O39" s="849" t="str">
        <f t="shared" si="13"/>
        <v xml:space="preserve"> </v>
      </c>
      <c r="P39" s="847" t="str">
        <f t="shared" si="2"/>
        <v/>
      </c>
    </row>
    <row r="40" spans="2:16" x14ac:dyDescent="0.2">
      <c r="B40" s="852" t="str">
        <f t="shared" si="3"/>
        <v/>
      </c>
      <c r="C40" s="853" t="str">
        <f t="shared" si="4"/>
        <v xml:space="preserve"> </v>
      </c>
      <c r="D40" s="849" t="str">
        <f t="shared" si="5"/>
        <v xml:space="preserve"> </v>
      </c>
      <c r="E40" s="849" t="str">
        <f t="shared" si="6"/>
        <v xml:space="preserve"> </v>
      </c>
      <c r="F40" s="850" t="str">
        <f t="shared" si="7"/>
        <v xml:space="preserve"> </v>
      </c>
      <c r="G40" s="851" t="str">
        <f t="shared" si="8"/>
        <v xml:space="preserve"> </v>
      </c>
      <c r="H40" s="847" t="str">
        <f t="shared" si="0"/>
        <v/>
      </c>
      <c r="I40" s="499"/>
      <c r="J40" s="852" t="str">
        <f t="shared" si="9"/>
        <v/>
      </c>
      <c r="K40" s="853" t="str">
        <f t="shared" si="10"/>
        <v/>
      </c>
      <c r="L40" s="881" t="str">
        <f t="shared" si="11"/>
        <v xml:space="preserve"> </v>
      </c>
      <c r="M40" s="851" t="str">
        <f t="shared" si="12"/>
        <v xml:space="preserve"> </v>
      </c>
      <c r="N40" s="850" t="str">
        <f t="shared" si="1"/>
        <v/>
      </c>
      <c r="O40" s="849" t="str">
        <f t="shared" si="13"/>
        <v xml:space="preserve"> </v>
      </c>
      <c r="P40" s="847" t="str">
        <f t="shared" si="2"/>
        <v/>
      </c>
    </row>
    <row r="41" spans="2:16" x14ac:dyDescent="0.2">
      <c r="B41" s="852" t="str">
        <f t="shared" si="3"/>
        <v/>
      </c>
      <c r="C41" s="853" t="str">
        <f t="shared" si="4"/>
        <v xml:space="preserve"> </v>
      </c>
      <c r="D41" s="849" t="str">
        <f t="shared" si="5"/>
        <v xml:space="preserve"> </v>
      </c>
      <c r="E41" s="849" t="str">
        <f t="shared" si="6"/>
        <v xml:space="preserve"> </v>
      </c>
      <c r="F41" s="850" t="str">
        <f t="shared" si="7"/>
        <v xml:space="preserve"> </v>
      </c>
      <c r="G41" s="851" t="str">
        <f t="shared" si="8"/>
        <v xml:space="preserve"> </v>
      </c>
      <c r="H41" s="847" t="str">
        <f t="shared" si="0"/>
        <v/>
      </c>
      <c r="I41" s="499"/>
      <c r="J41" s="852" t="str">
        <f t="shared" si="9"/>
        <v/>
      </c>
      <c r="K41" s="853" t="str">
        <f t="shared" si="10"/>
        <v/>
      </c>
      <c r="L41" s="881" t="str">
        <f t="shared" si="11"/>
        <v xml:space="preserve"> </v>
      </c>
      <c r="M41" s="851" t="str">
        <f t="shared" si="12"/>
        <v xml:space="preserve"> </v>
      </c>
      <c r="N41" s="850" t="str">
        <f t="shared" si="1"/>
        <v/>
      </c>
      <c r="O41" s="849" t="str">
        <f t="shared" si="13"/>
        <v xml:space="preserve"> </v>
      </c>
      <c r="P41" s="847" t="str">
        <f t="shared" si="2"/>
        <v/>
      </c>
    </row>
    <row r="42" spans="2:16" x14ac:dyDescent="0.2">
      <c r="B42" s="852" t="str">
        <f t="shared" si="3"/>
        <v/>
      </c>
      <c r="C42" s="853" t="str">
        <f t="shared" si="4"/>
        <v xml:space="preserve"> </v>
      </c>
      <c r="D42" s="849" t="str">
        <f t="shared" si="5"/>
        <v xml:space="preserve"> </v>
      </c>
      <c r="E42" s="849" t="str">
        <f t="shared" si="6"/>
        <v xml:space="preserve"> </v>
      </c>
      <c r="F42" s="850" t="str">
        <f t="shared" si="7"/>
        <v xml:space="preserve"> </v>
      </c>
      <c r="G42" s="851" t="str">
        <f t="shared" si="8"/>
        <v xml:space="preserve"> </v>
      </c>
      <c r="H42" s="847" t="str">
        <f t="shared" si="0"/>
        <v/>
      </c>
      <c r="I42" s="499"/>
      <c r="J42" s="852" t="str">
        <f t="shared" si="9"/>
        <v/>
      </c>
      <c r="K42" s="853" t="str">
        <f t="shared" si="10"/>
        <v/>
      </c>
      <c r="L42" s="881" t="str">
        <f t="shared" si="11"/>
        <v xml:space="preserve"> </v>
      </c>
      <c r="M42" s="851" t="str">
        <f t="shared" si="12"/>
        <v xml:space="preserve"> </v>
      </c>
      <c r="N42" s="850" t="str">
        <f t="shared" si="1"/>
        <v/>
      </c>
      <c r="O42" s="849" t="str">
        <f t="shared" si="13"/>
        <v xml:space="preserve"> </v>
      </c>
      <c r="P42" s="847" t="str">
        <f t="shared" si="2"/>
        <v/>
      </c>
    </row>
    <row r="43" spans="2:16" x14ac:dyDescent="0.2">
      <c r="B43" s="852" t="str">
        <f t="shared" si="3"/>
        <v/>
      </c>
      <c r="C43" s="853" t="str">
        <f t="shared" si="4"/>
        <v xml:space="preserve"> </v>
      </c>
      <c r="D43" s="849" t="str">
        <f t="shared" si="5"/>
        <v xml:space="preserve"> </v>
      </c>
      <c r="E43" s="849" t="str">
        <f t="shared" si="6"/>
        <v xml:space="preserve"> </v>
      </c>
      <c r="F43" s="850" t="str">
        <f t="shared" si="7"/>
        <v xml:space="preserve"> </v>
      </c>
      <c r="G43" s="851" t="str">
        <f t="shared" si="8"/>
        <v xml:space="preserve"> </v>
      </c>
      <c r="H43" s="847" t="str">
        <f t="shared" si="0"/>
        <v/>
      </c>
      <c r="I43" s="499"/>
      <c r="J43" s="852" t="str">
        <f t="shared" si="9"/>
        <v/>
      </c>
      <c r="K43" s="853" t="str">
        <f t="shared" si="10"/>
        <v/>
      </c>
      <c r="L43" s="881" t="str">
        <f t="shared" si="11"/>
        <v xml:space="preserve"> </v>
      </c>
      <c r="M43" s="851" t="str">
        <f t="shared" si="12"/>
        <v xml:space="preserve"> </v>
      </c>
      <c r="N43" s="850" t="str">
        <f t="shared" si="1"/>
        <v/>
      </c>
      <c r="O43" s="849" t="str">
        <f t="shared" si="13"/>
        <v xml:space="preserve"> </v>
      </c>
      <c r="P43" s="847" t="str">
        <f t="shared" si="2"/>
        <v/>
      </c>
    </row>
    <row r="44" spans="2:16" x14ac:dyDescent="0.2">
      <c r="B44" s="852" t="str">
        <f t="shared" si="3"/>
        <v/>
      </c>
      <c r="C44" s="853" t="str">
        <f t="shared" si="4"/>
        <v xml:space="preserve"> </v>
      </c>
      <c r="D44" s="849" t="str">
        <f t="shared" si="5"/>
        <v xml:space="preserve"> </v>
      </c>
      <c r="E44" s="849" t="str">
        <f t="shared" si="6"/>
        <v xml:space="preserve"> </v>
      </c>
      <c r="F44" s="850" t="str">
        <f t="shared" si="7"/>
        <v xml:space="preserve"> </v>
      </c>
      <c r="G44" s="851" t="str">
        <f t="shared" si="8"/>
        <v xml:space="preserve"> </v>
      </c>
      <c r="H44" s="847" t="str">
        <f t="shared" si="0"/>
        <v/>
      </c>
      <c r="I44" s="499"/>
      <c r="J44" s="852" t="str">
        <f t="shared" si="9"/>
        <v/>
      </c>
      <c r="K44" s="853" t="str">
        <f t="shared" si="10"/>
        <v/>
      </c>
      <c r="L44" s="881" t="str">
        <f t="shared" si="11"/>
        <v xml:space="preserve"> </v>
      </c>
      <c r="M44" s="851" t="str">
        <f t="shared" si="12"/>
        <v xml:space="preserve"> </v>
      </c>
      <c r="N44" s="850" t="str">
        <f t="shared" si="1"/>
        <v/>
      </c>
      <c r="O44" s="849" t="str">
        <f t="shared" si="13"/>
        <v xml:space="preserve"> </v>
      </c>
      <c r="P44" s="847" t="str">
        <f t="shared" si="2"/>
        <v/>
      </c>
    </row>
    <row r="45" spans="2:16" x14ac:dyDescent="0.2">
      <c r="B45" s="852" t="str">
        <f t="shared" si="3"/>
        <v/>
      </c>
      <c r="C45" s="853" t="str">
        <f t="shared" si="4"/>
        <v xml:space="preserve"> </v>
      </c>
      <c r="D45" s="849" t="str">
        <f t="shared" si="5"/>
        <v xml:space="preserve"> </v>
      </c>
      <c r="E45" s="849" t="str">
        <f t="shared" si="6"/>
        <v xml:space="preserve"> </v>
      </c>
      <c r="F45" s="850" t="str">
        <f t="shared" si="7"/>
        <v xml:space="preserve"> </v>
      </c>
      <c r="G45" s="851" t="str">
        <f t="shared" si="8"/>
        <v xml:space="preserve"> </v>
      </c>
      <c r="H45" s="847" t="str">
        <f t="shared" si="0"/>
        <v/>
      </c>
      <c r="I45" s="499"/>
      <c r="J45" s="852" t="str">
        <f t="shared" si="9"/>
        <v/>
      </c>
      <c r="K45" s="853" t="str">
        <f t="shared" si="10"/>
        <v/>
      </c>
      <c r="L45" s="881" t="str">
        <f t="shared" si="11"/>
        <v xml:space="preserve"> </v>
      </c>
      <c r="M45" s="851" t="str">
        <f t="shared" si="12"/>
        <v xml:space="preserve"> </v>
      </c>
      <c r="N45" s="850" t="str">
        <f t="shared" si="1"/>
        <v/>
      </c>
      <c r="O45" s="849" t="str">
        <f t="shared" si="13"/>
        <v xml:space="preserve"> </v>
      </c>
      <c r="P45" s="847" t="str">
        <f t="shared" si="2"/>
        <v/>
      </c>
    </row>
    <row r="46" spans="2:16" x14ac:dyDescent="0.2">
      <c r="B46" s="852" t="str">
        <f t="shared" si="3"/>
        <v/>
      </c>
      <c r="C46" s="853" t="str">
        <f t="shared" si="4"/>
        <v xml:space="preserve"> </v>
      </c>
      <c r="D46" s="849" t="str">
        <f t="shared" si="5"/>
        <v xml:space="preserve"> </v>
      </c>
      <c r="E46" s="849" t="str">
        <f t="shared" si="6"/>
        <v xml:space="preserve"> </v>
      </c>
      <c r="F46" s="850" t="str">
        <f t="shared" si="7"/>
        <v xml:space="preserve"> </v>
      </c>
      <c r="G46" s="851" t="str">
        <f t="shared" si="8"/>
        <v xml:space="preserve"> </v>
      </c>
      <c r="H46" s="847" t="str">
        <f t="shared" si="0"/>
        <v/>
      </c>
      <c r="I46" s="499"/>
      <c r="J46" s="852" t="str">
        <f t="shared" si="9"/>
        <v/>
      </c>
      <c r="K46" s="853" t="str">
        <f t="shared" si="10"/>
        <v/>
      </c>
      <c r="L46" s="881" t="str">
        <f t="shared" si="11"/>
        <v xml:space="preserve"> </v>
      </c>
      <c r="M46" s="851" t="str">
        <f t="shared" si="12"/>
        <v xml:space="preserve"> </v>
      </c>
      <c r="N46" s="850" t="str">
        <f t="shared" si="1"/>
        <v/>
      </c>
      <c r="O46" s="849" t="str">
        <f t="shared" si="13"/>
        <v xml:space="preserve"> </v>
      </c>
      <c r="P46" s="847" t="str">
        <f t="shared" si="2"/>
        <v/>
      </c>
    </row>
    <row r="47" spans="2:16" x14ac:dyDescent="0.2">
      <c r="B47" s="852" t="str">
        <f t="shared" si="3"/>
        <v/>
      </c>
      <c r="C47" s="853" t="str">
        <f t="shared" si="4"/>
        <v xml:space="preserve"> </v>
      </c>
      <c r="D47" s="849" t="str">
        <f t="shared" si="5"/>
        <v xml:space="preserve"> </v>
      </c>
      <c r="E47" s="849" t="str">
        <f t="shared" si="6"/>
        <v xml:space="preserve"> </v>
      </c>
      <c r="F47" s="850" t="str">
        <f t="shared" si="7"/>
        <v xml:space="preserve"> </v>
      </c>
      <c r="G47" s="851" t="str">
        <f t="shared" si="8"/>
        <v xml:space="preserve"> </v>
      </c>
      <c r="H47" s="847" t="str">
        <f t="shared" si="0"/>
        <v/>
      </c>
      <c r="I47" s="499"/>
      <c r="J47" s="852" t="str">
        <f t="shared" si="9"/>
        <v/>
      </c>
      <c r="K47" s="853" t="str">
        <f t="shared" si="10"/>
        <v/>
      </c>
      <c r="L47" s="881" t="str">
        <f t="shared" si="11"/>
        <v xml:space="preserve"> </v>
      </c>
      <c r="M47" s="851" t="str">
        <f t="shared" si="12"/>
        <v xml:space="preserve"> </v>
      </c>
      <c r="N47" s="850" t="str">
        <f t="shared" si="1"/>
        <v/>
      </c>
      <c r="O47" s="849" t="str">
        <f t="shared" si="13"/>
        <v xml:space="preserve"> </v>
      </c>
      <c r="P47" s="847" t="str">
        <f t="shared" si="2"/>
        <v/>
      </c>
    </row>
    <row r="48" spans="2:16" x14ac:dyDescent="0.2">
      <c r="B48" s="835"/>
      <c r="C48" s="854"/>
      <c r="D48" s="855"/>
      <c r="E48" s="856"/>
      <c r="F48" s="850"/>
      <c r="G48" s="851"/>
      <c r="H48" s="847"/>
      <c r="I48" s="499"/>
      <c r="J48" s="835"/>
      <c r="K48" s="853" t="str">
        <f t="shared" si="10"/>
        <v/>
      </c>
      <c r="L48" s="849"/>
      <c r="M48" s="882"/>
      <c r="N48" s="850" t="str">
        <f t="shared" si="1"/>
        <v/>
      </c>
      <c r="O48" s="849"/>
      <c r="P48" s="847"/>
    </row>
    <row r="49" spans="2:16" x14ac:dyDescent="0.2">
      <c r="B49" s="835"/>
      <c r="C49" s="857"/>
      <c r="D49" s="857"/>
      <c r="E49" s="858" t="s">
        <v>508</v>
      </c>
      <c r="F49" s="859"/>
      <c r="G49" s="860"/>
      <c r="H49" s="861"/>
      <c r="I49" s="499"/>
      <c r="J49" s="835"/>
      <c r="K49" s="857"/>
      <c r="L49" s="857"/>
      <c r="M49" s="858" t="s">
        <v>508</v>
      </c>
      <c r="N49" s="859"/>
      <c r="O49" s="860"/>
      <c r="P49" s="861"/>
    </row>
    <row r="50" spans="2:16" x14ac:dyDescent="0.2">
      <c r="B50" s="835"/>
      <c r="C50" s="826"/>
      <c r="D50" s="857"/>
      <c r="E50" s="862" t="str">
        <f>IF(G6=1,"When Annual Payments",IF(G6=2,"When Semi-Annual Payments",IF(G6=4,"When Quarterly Payment",IF(G6=12,"When Monthly Payments"," "))))</f>
        <v xml:space="preserve"> </v>
      </c>
      <c r="F50" s="855"/>
      <c r="G50" s="860"/>
      <c r="H50" s="861"/>
      <c r="I50" s="499"/>
      <c r="J50" s="835"/>
      <c r="K50" s="826"/>
      <c r="L50" s="857"/>
      <c r="M50" s="862" t="str">
        <f>IF(O6=1,"When Annual Payments",IF(O6=2,"When Semi-Annual Payments",IF(O6=4,"When Quarterly Payment",IF(O6=12,"When Monthly Payments"," "))))</f>
        <v xml:space="preserve"> </v>
      </c>
      <c r="N50" s="855"/>
      <c r="O50" s="860"/>
      <c r="P50" s="861"/>
    </row>
    <row r="51" spans="2:16" x14ac:dyDescent="0.2">
      <c r="B51" s="835"/>
      <c r="C51" s="826"/>
      <c r="D51" s="826"/>
      <c r="E51" s="863"/>
      <c r="F51" s="864"/>
      <c r="G51" s="826"/>
      <c r="H51" s="861"/>
      <c r="I51" s="499"/>
      <c r="J51" s="835"/>
      <c r="K51" s="826"/>
      <c r="L51" s="826"/>
      <c r="M51" s="863"/>
      <c r="N51" s="864"/>
      <c r="O51" s="826"/>
      <c r="P51" s="861"/>
    </row>
    <row r="52" spans="2:16" x14ac:dyDescent="0.2">
      <c r="B52" s="825"/>
      <c r="C52" s="826"/>
      <c r="D52" s="865" t="s">
        <v>145</v>
      </c>
      <c r="E52" s="866" t="s">
        <v>403</v>
      </c>
      <c r="F52" s="867" t="s">
        <v>151</v>
      </c>
      <c r="G52" s="826"/>
      <c r="H52" s="861"/>
      <c r="I52" s="499"/>
      <c r="J52" s="825"/>
      <c r="K52" s="826"/>
      <c r="L52" s="865" t="s">
        <v>145</v>
      </c>
      <c r="M52" s="866" t="s">
        <v>403</v>
      </c>
      <c r="N52" s="867" t="s">
        <v>151</v>
      </c>
      <c r="O52" s="826"/>
      <c r="P52" s="861"/>
    </row>
    <row r="53" spans="2:16" x14ac:dyDescent="0.2">
      <c r="B53" s="825"/>
      <c r="C53" s="826"/>
      <c r="D53" s="868">
        <f>IF(G6&lt;=0,0,IF(G6=1,+D12,IF(G6=2,+D12+D13,IF(G6=4,+D12+D13+D14+D15,IF(G6=12,+D12+D13+D14+D15+D16+D17+D18+D19+D20+D21+D22+D23," ")))))</f>
        <v>0</v>
      </c>
      <c r="E53" s="868">
        <f>IF(G6=1,+E12,IF(G6=2,+E12+E13,IF(G6=4,+E12+E13+E14+E15,IF(G6=12,+E12+E13+E14+E15+E16+E17+E18+E19+E20+E21+E22+E23,0))))</f>
        <v>0</v>
      </c>
      <c r="F53" s="868">
        <f>D53+E53</f>
        <v>0</v>
      </c>
      <c r="G53" s="826"/>
      <c r="H53" s="861"/>
      <c r="I53" s="499"/>
      <c r="J53" s="825"/>
      <c r="K53" s="826"/>
      <c r="L53" s="868">
        <f>IF(O6&lt;=0,0,IF(O6=1,+L12,IF(O6=2,+L12+L13,IF(O6=4,+L12+L13+L14+L15,IF(O6=12,+L12+L13+L14+L15+L16+L17+L18+L19+L20+L21+L22+L23," ")))))</f>
        <v>0</v>
      </c>
      <c r="M53" s="868">
        <f>IF(O6=1,+M12,IF(O6=2,+M12+M13,IF(O6=4,+M12+M13+M14+M15,IF(O6=12,+M12+M13+M14+M15+M16+M17+M18+M19+M20+M21+M22+M23,0))))</f>
        <v>0</v>
      </c>
      <c r="N53" s="868">
        <f>L53+M53</f>
        <v>0</v>
      </c>
      <c r="O53" s="826"/>
      <c r="P53" s="861"/>
    </row>
    <row r="54" spans="2:16" x14ac:dyDescent="0.2">
      <c r="B54" s="825"/>
      <c r="C54" s="826"/>
      <c r="D54" s="869"/>
      <c r="E54" s="869"/>
      <c r="F54" s="864"/>
      <c r="G54" s="826"/>
      <c r="H54" s="861"/>
      <c r="I54" s="499"/>
      <c r="J54" s="825"/>
      <c r="K54" s="826"/>
      <c r="L54" s="869"/>
      <c r="M54" s="869"/>
      <c r="N54" s="864"/>
      <c r="O54" s="826"/>
      <c r="P54" s="861"/>
    </row>
    <row r="55" spans="2:16" x14ac:dyDescent="0.2">
      <c r="B55" s="825"/>
      <c r="C55" s="826"/>
      <c r="D55" s="870"/>
      <c r="E55" s="870"/>
      <c r="F55" s="859"/>
      <c r="G55" s="826"/>
      <c r="H55" s="861"/>
      <c r="I55" s="499"/>
      <c r="J55" s="825"/>
      <c r="K55" s="826"/>
      <c r="L55" s="870"/>
      <c r="M55" s="870"/>
      <c r="N55" s="859"/>
      <c r="O55" s="826"/>
      <c r="P55" s="861"/>
    </row>
    <row r="56" spans="2:16" x14ac:dyDescent="0.2">
      <c r="B56" s="871" t="s">
        <v>509</v>
      </c>
      <c r="C56" s="826"/>
      <c r="D56" s="872"/>
      <c r="E56" s="872"/>
      <c r="F56" s="873"/>
      <c r="G56" s="826"/>
      <c r="H56" s="861"/>
      <c r="I56" s="499"/>
      <c r="J56" s="871" t="s">
        <v>509</v>
      </c>
      <c r="K56" s="826"/>
      <c r="L56" s="872"/>
      <c r="M56" s="872"/>
      <c r="N56" s="873"/>
      <c r="O56" s="826"/>
      <c r="P56" s="861"/>
    </row>
    <row r="57" spans="2:16" x14ac:dyDescent="0.2">
      <c r="B57" s="825"/>
      <c r="C57" s="826"/>
      <c r="D57" s="826"/>
      <c r="E57" s="826"/>
      <c r="F57" s="873"/>
      <c r="G57" s="826"/>
      <c r="H57" s="874"/>
      <c r="I57" s="499"/>
      <c r="J57" s="825"/>
      <c r="K57" s="826"/>
      <c r="L57" s="826"/>
      <c r="M57" s="826"/>
      <c r="N57" s="873"/>
      <c r="O57" s="826"/>
      <c r="P57" s="874"/>
    </row>
    <row r="58" spans="2:16" x14ac:dyDescent="0.2">
      <c r="B58" s="825"/>
      <c r="C58" s="826"/>
      <c r="D58" s="826"/>
      <c r="E58" s="826"/>
      <c r="F58" s="873"/>
      <c r="G58" s="826"/>
      <c r="H58" s="831"/>
      <c r="I58" s="499"/>
      <c r="J58" s="825"/>
      <c r="K58" s="826"/>
      <c r="L58" s="826"/>
      <c r="M58" s="826"/>
      <c r="N58" s="873"/>
      <c r="O58" s="826"/>
      <c r="P58" s="831"/>
    </row>
    <row r="59" spans="2:16" x14ac:dyDescent="0.2">
      <c r="B59" s="825"/>
      <c r="C59" s="826"/>
      <c r="D59" s="826"/>
      <c r="E59" s="826"/>
      <c r="F59" s="826"/>
      <c r="G59" s="826"/>
      <c r="H59" s="828"/>
      <c r="I59" s="499"/>
      <c r="J59" s="825"/>
      <c r="K59" s="826"/>
      <c r="L59" s="826"/>
      <c r="M59" s="826"/>
      <c r="N59" s="826"/>
      <c r="O59" s="826"/>
      <c r="P59" s="828"/>
    </row>
    <row r="60" spans="2:16" x14ac:dyDescent="0.2">
      <c r="B60" s="875" t="s">
        <v>510</v>
      </c>
      <c r="C60" s="876"/>
      <c r="D60" s="877"/>
      <c r="E60" s="877"/>
      <c r="F60" s="878" t="s">
        <v>511</v>
      </c>
      <c r="G60" s="504"/>
      <c r="H60" s="505"/>
      <c r="I60" s="499"/>
      <c r="J60" s="875" t="s">
        <v>510</v>
      </c>
      <c r="K60" s="876"/>
      <c r="L60" s="877"/>
      <c r="M60" s="877"/>
      <c r="N60" s="878" t="s">
        <v>511</v>
      </c>
      <c r="O60" s="504"/>
      <c r="P60" s="505"/>
    </row>
  </sheetData>
  <sheetProtection sheet="1" objects="1" scenarios="1"/>
  <phoneticPr fontId="38" type="noConversion"/>
  <pageMargins left="0.75" right="0.75" top="1" bottom="1" header="0.5" footer="0.5"/>
  <pageSetup scale="8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57"/>
  <sheetViews>
    <sheetView zoomScaleNormal="100" zoomScaleSheetLayoutView="100" workbookViewId="0">
      <selection activeCell="D10" sqref="D10:L10"/>
    </sheetView>
  </sheetViews>
  <sheetFormatPr defaultColWidth="9.140625" defaultRowHeight="12.75" x14ac:dyDescent="0.2"/>
  <cols>
    <col min="1" max="1" width="3" style="1084" customWidth="1"/>
    <col min="2" max="2" width="4.140625" style="1084" customWidth="1"/>
    <col min="3" max="4" width="4.28515625" style="1084" customWidth="1"/>
    <col min="5" max="11" width="9.140625" style="1084"/>
    <col min="12" max="12" width="11.28515625" style="1084" customWidth="1"/>
    <col min="13" max="13" width="10.7109375" style="1084" customWidth="1"/>
    <col min="14" max="16384" width="9.140625" style="1084"/>
  </cols>
  <sheetData>
    <row r="4" spans="2:12" ht="27" customHeight="1" x14ac:dyDescent="0.2">
      <c r="B4" s="1319" t="s">
        <v>604</v>
      </c>
      <c r="C4" s="1319"/>
      <c r="D4" s="1319"/>
      <c r="E4" s="1319"/>
      <c r="F4" s="1319"/>
      <c r="G4" s="1319"/>
      <c r="H4" s="1319"/>
      <c r="I4" s="1319"/>
      <c r="J4" s="1319"/>
      <c r="K4" s="1319"/>
      <c r="L4" s="1319"/>
    </row>
    <row r="5" spans="2:12" ht="12.75" customHeight="1" x14ac:dyDescent="0.2">
      <c r="B5" s="1085"/>
      <c r="C5" s="1085"/>
      <c r="D5" s="1085"/>
      <c r="E5" s="1085"/>
      <c r="F5" s="1085"/>
      <c r="G5" s="1085"/>
      <c r="H5" s="1085"/>
      <c r="I5" s="1085"/>
      <c r="J5" s="1085"/>
      <c r="K5" s="1085"/>
      <c r="L5" s="1085"/>
    </row>
    <row r="6" spans="2:12" ht="31.5" customHeight="1" x14ac:dyDescent="0.2">
      <c r="B6" s="1320" t="s">
        <v>684</v>
      </c>
      <c r="C6" s="1320"/>
      <c r="D6" s="1320"/>
      <c r="E6" s="1320"/>
      <c r="F6" s="1320"/>
      <c r="G6" s="1320"/>
      <c r="H6" s="1320"/>
      <c r="I6" s="1320"/>
      <c r="J6" s="1320"/>
      <c r="K6" s="1320"/>
      <c r="L6" s="1320"/>
    </row>
    <row r="7" spans="2:12" x14ac:dyDescent="0.2">
      <c r="C7" s="1321" t="s">
        <v>605</v>
      </c>
      <c r="D7" s="1321"/>
      <c r="E7" s="1321"/>
      <c r="F7" s="1321"/>
      <c r="G7" s="1321"/>
      <c r="H7" s="1321"/>
      <c r="I7" s="1321"/>
      <c r="J7" s="1321"/>
      <c r="K7" s="1321"/>
      <c r="L7" s="1321"/>
    </row>
    <row r="8" spans="2:12" x14ac:dyDescent="0.2">
      <c r="D8" s="1317" t="s">
        <v>606</v>
      </c>
      <c r="E8" s="1317"/>
      <c r="F8" s="1317"/>
      <c r="G8" s="1317"/>
      <c r="H8" s="1317"/>
      <c r="I8" s="1317"/>
      <c r="J8" s="1317"/>
      <c r="K8" s="1317"/>
      <c r="L8" s="1317"/>
    </row>
    <row r="9" spans="2:12" ht="25.5" customHeight="1" x14ac:dyDescent="0.2">
      <c r="E9" s="1316" t="s">
        <v>621</v>
      </c>
      <c r="F9" s="1322"/>
      <c r="G9" s="1322"/>
      <c r="H9" s="1322"/>
      <c r="I9" s="1322"/>
      <c r="J9" s="1322"/>
      <c r="K9" s="1322"/>
      <c r="L9" s="1322"/>
    </row>
    <row r="10" spans="2:12" ht="25.5" customHeight="1" x14ac:dyDescent="0.2">
      <c r="D10" s="1316" t="s">
        <v>607</v>
      </c>
      <c r="E10" s="1316"/>
      <c r="F10" s="1316"/>
      <c r="G10" s="1316"/>
      <c r="H10" s="1316"/>
      <c r="I10" s="1316"/>
      <c r="J10" s="1316"/>
      <c r="K10" s="1316"/>
      <c r="L10" s="1316"/>
    </row>
    <row r="11" spans="2:12" x14ac:dyDescent="0.2">
      <c r="E11" s="1323" t="s">
        <v>608</v>
      </c>
      <c r="F11" s="1323"/>
      <c r="G11" s="1323"/>
      <c r="H11" s="1323"/>
      <c r="I11" s="1323"/>
      <c r="J11" s="1323"/>
      <c r="K11" s="1323"/>
      <c r="L11" s="1323"/>
    </row>
    <row r="12" spans="2:12" x14ac:dyDescent="0.2">
      <c r="E12" s="1086" t="s">
        <v>609</v>
      </c>
    </row>
    <row r="13" spans="2:12" ht="12.75" customHeight="1" x14ac:dyDescent="0.2">
      <c r="D13" s="1315" t="s">
        <v>623</v>
      </c>
      <c r="E13" s="1315"/>
      <c r="F13" s="1315"/>
      <c r="G13" s="1315"/>
      <c r="H13" s="1315"/>
      <c r="I13" s="1315"/>
      <c r="J13" s="1315"/>
      <c r="K13" s="1315"/>
      <c r="L13" s="1315"/>
    </row>
    <row r="14" spans="2:12" x14ac:dyDescent="0.2">
      <c r="D14" s="1315"/>
      <c r="E14" s="1315"/>
      <c r="F14" s="1315"/>
      <c r="G14" s="1315"/>
      <c r="H14" s="1315"/>
      <c r="I14" s="1315"/>
      <c r="J14" s="1315"/>
      <c r="K14" s="1315"/>
      <c r="L14" s="1315"/>
    </row>
    <row r="15" spans="2:12" x14ac:dyDescent="0.2">
      <c r="D15" s="1315"/>
      <c r="E15" s="1315"/>
      <c r="F15" s="1315"/>
      <c r="G15" s="1315"/>
      <c r="H15" s="1315"/>
      <c r="I15" s="1315"/>
      <c r="J15" s="1315"/>
      <c r="K15" s="1315"/>
      <c r="L15" s="1315"/>
    </row>
    <row r="16" spans="2:12" x14ac:dyDescent="0.2">
      <c r="D16" s="1315"/>
      <c r="E16" s="1315"/>
      <c r="F16" s="1315"/>
      <c r="G16" s="1315"/>
      <c r="H16" s="1315"/>
      <c r="I16" s="1315"/>
      <c r="J16" s="1315"/>
      <c r="K16" s="1315"/>
      <c r="L16" s="1315"/>
    </row>
    <row r="17" spans="3:12" x14ac:dyDescent="0.2">
      <c r="C17" s="1076" t="s">
        <v>610</v>
      </c>
    </row>
    <row r="18" spans="3:12" x14ac:dyDescent="0.2">
      <c r="D18" s="1317" t="s">
        <v>606</v>
      </c>
      <c r="E18" s="1317"/>
      <c r="F18" s="1317"/>
      <c r="G18" s="1317"/>
      <c r="H18" s="1317"/>
      <c r="I18" s="1317"/>
      <c r="J18" s="1317"/>
      <c r="K18" s="1317"/>
      <c r="L18" s="1317"/>
    </row>
    <row r="19" spans="3:12" ht="12.75" customHeight="1" x14ac:dyDescent="0.2">
      <c r="E19" s="1318" t="s">
        <v>611</v>
      </c>
      <c r="F19" s="1315"/>
      <c r="G19" s="1315"/>
      <c r="H19" s="1315"/>
      <c r="I19" s="1315"/>
      <c r="J19" s="1315"/>
      <c r="K19" s="1315"/>
      <c r="L19" s="1315"/>
    </row>
    <row r="20" spans="3:12" x14ac:dyDescent="0.2">
      <c r="E20" s="1315"/>
      <c r="F20" s="1315"/>
      <c r="G20" s="1315"/>
      <c r="H20" s="1315"/>
      <c r="I20" s="1315"/>
      <c r="J20" s="1315"/>
      <c r="K20" s="1315"/>
      <c r="L20" s="1315"/>
    </row>
    <row r="21" spans="3:12" ht="12.75" customHeight="1" x14ac:dyDescent="0.2">
      <c r="D21" s="1315" t="s">
        <v>612</v>
      </c>
      <c r="E21" s="1315"/>
      <c r="F21" s="1315"/>
      <c r="G21" s="1315"/>
      <c r="H21" s="1315"/>
      <c r="I21" s="1315"/>
      <c r="J21" s="1315"/>
      <c r="K21" s="1315"/>
      <c r="L21" s="1315"/>
    </row>
    <row r="22" spans="3:12" x14ac:dyDescent="0.2">
      <c r="D22" s="1315"/>
      <c r="E22" s="1315"/>
      <c r="F22" s="1315"/>
      <c r="G22" s="1315"/>
      <c r="H22" s="1315"/>
      <c r="I22" s="1315"/>
      <c r="J22" s="1315"/>
      <c r="K22" s="1315"/>
      <c r="L22" s="1315"/>
    </row>
    <row r="23" spans="3:12" x14ac:dyDescent="0.2">
      <c r="E23" s="1086" t="s">
        <v>613</v>
      </c>
    </row>
    <row r="24" spans="3:12" x14ac:dyDescent="0.2">
      <c r="C24" s="1076" t="s">
        <v>614</v>
      </c>
    </row>
    <row r="25" spans="3:12" ht="12.75" customHeight="1" x14ac:dyDescent="0.2">
      <c r="D25" s="1316" t="s">
        <v>615</v>
      </c>
      <c r="E25" s="1316"/>
      <c r="F25" s="1316"/>
      <c r="G25" s="1316"/>
      <c r="H25" s="1316"/>
      <c r="I25" s="1316"/>
      <c r="J25" s="1316"/>
      <c r="K25" s="1316"/>
      <c r="L25" s="1316"/>
    </row>
    <row r="26" spans="3:12" x14ac:dyDescent="0.2">
      <c r="D26" s="1316"/>
      <c r="E26" s="1316"/>
      <c r="F26" s="1316"/>
      <c r="G26" s="1316"/>
      <c r="H26" s="1316"/>
      <c r="I26" s="1316"/>
      <c r="J26" s="1316"/>
      <c r="K26" s="1316"/>
      <c r="L26" s="1316"/>
    </row>
    <row r="27" spans="3:12" x14ac:dyDescent="0.2">
      <c r="D27" s="1317" t="s">
        <v>616</v>
      </c>
      <c r="E27" s="1317"/>
      <c r="F27" s="1317"/>
      <c r="G27" s="1317"/>
      <c r="H27" s="1317"/>
      <c r="I27" s="1317"/>
      <c r="J27" s="1317"/>
      <c r="K27" s="1317"/>
      <c r="L27" s="1317"/>
    </row>
    <row r="28" spans="3:12" ht="12.75" customHeight="1" x14ac:dyDescent="0.2">
      <c r="D28" s="1316" t="s">
        <v>624</v>
      </c>
      <c r="E28" s="1316"/>
      <c r="F28" s="1316"/>
      <c r="G28" s="1316"/>
      <c r="H28" s="1316"/>
      <c r="I28" s="1316"/>
      <c r="J28" s="1316"/>
      <c r="K28" s="1316"/>
      <c r="L28" s="1316"/>
    </row>
    <row r="29" spans="3:12" x14ac:dyDescent="0.2">
      <c r="D29" s="1316"/>
      <c r="E29" s="1316"/>
      <c r="F29" s="1316"/>
      <c r="G29" s="1316"/>
      <c r="H29" s="1316"/>
      <c r="I29" s="1316"/>
      <c r="J29" s="1316"/>
      <c r="K29" s="1316"/>
      <c r="L29" s="1316"/>
    </row>
    <row r="30" spans="3:12" x14ac:dyDescent="0.2">
      <c r="D30" s="1316"/>
      <c r="E30" s="1316"/>
      <c r="F30" s="1316"/>
      <c r="G30" s="1316"/>
      <c r="H30" s="1316"/>
      <c r="I30" s="1316"/>
      <c r="J30" s="1316"/>
      <c r="K30" s="1316"/>
      <c r="L30" s="1316"/>
    </row>
    <row r="31" spans="3:12" x14ac:dyDescent="0.2">
      <c r="D31" s="1316"/>
      <c r="E31" s="1316"/>
      <c r="F31" s="1316"/>
      <c r="G31" s="1316"/>
      <c r="H31" s="1316"/>
      <c r="I31" s="1316"/>
      <c r="J31" s="1316"/>
      <c r="K31" s="1316"/>
      <c r="L31" s="1316"/>
    </row>
    <row r="32" spans="3:12" x14ac:dyDescent="0.2">
      <c r="C32" s="1076" t="s">
        <v>617</v>
      </c>
    </row>
    <row r="33" spans="3:12" ht="12.75" customHeight="1" x14ac:dyDescent="0.2">
      <c r="D33" s="1316" t="s">
        <v>622</v>
      </c>
      <c r="E33" s="1316"/>
      <c r="F33" s="1316"/>
      <c r="G33" s="1316"/>
      <c r="H33" s="1316"/>
      <c r="I33" s="1316"/>
      <c r="J33" s="1316"/>
      <c r="K33" s="1316"/>
      <c r="L33" s="1316"/>
    </row>
    <row r="34" spans="3:12" x14ac:dyDescent="0.2">
      <c r="D34" s="1316"/>
      <c r="E34" s="1316"/>
      <c r="F34" s="1316"/>
      <c r="G34" s="1316"/>
      <c r="H34" s="1316"/>
      <c r="I34" s="1316"/>
      <c r="J34" s="1316"/>
      <c r="K34" s="1316"/>
      <c r="L34" s="1316"/>
    </row>
    <row r="35" spans="3:12" x14ac:dyDescent="0.2">
      <c r="D35" s="1316"/>
      <c r="E35" s="1316"/>
      <c r="F35" s="1316"/>
      <c r="G35" s="1316"/>
      <c r="H35" s="1316"/>
      <c r="I35" s="1316"/>
      <c r="J35" s="1316"/>
      <c r="K35" s="1316"/>
      <c r="L35" s="1316"/>
    </row>
    <row r="36" spans="3:12" x14ac:dyDescent="0.2">
      <c r="C36" s="1076" t="s">
        <v>618</v>
      </c>
    </row>
    <row r="37" spans="3:12" ht="12.75" customHeight="1" x14ac:dyDescent="0.2">
      <c r="D37" s="1315" t="s">
        <v>619</v>
      </c>
      <c r="E37" s="1315"/>
      <c r="F37" s="1315"/>
      <c r="G37" s="1315"/>
      <c r="H37" s="1315"/>
      <c r="I37" s="1315"/>
      <c r="J37" s="1315"/>
      <c r="K37" s="1315"/>
      <c r="L37" s="1315"/>
    </row>
    <row r="38" spans="3:12" x14ac:dyDescent="0.2">
      <c r="D38" s="1315"/>
      <c r="E38" s="1315"/>
      <c r="F38" s="1315"/>
      <c r="G38" s="1315"/>
      <c r="H38" s="1315"/>
      <c r="I38" s="1315"/>
      <c r="J38" s="1315"/>
      <c r="K38" s="1315"/>
      <c r="L38" s="1315"/>
    </row>
    <row r="39" spans="3:12" ht="12.75" customHeight="1" x14ac:dyDescent="0.2">
      <c r="E39" s="1318" t="s">
        <v>625</v>
      </c>
      <c r="F39" s="1315"/>
      <c r="G39" s="1315"/>
      <c r="H39" s="1315"/>
      <c r="I39" s="1315"/>
      <c r="J39" s="1315"/>
      <c r="K39" s="1315"/>
      <c r="L39" s="1315"/>
    </row>
    <row r="40" spans="3:12" x14ac:dyDescent="0.2">
      <c r="E40" s="1315"/>
      <c r="F40" s="1315"/>
      <c r="G40" s="1315"/>
      <c r="H40" s="1315"/>
      <c r="I40" s="1315"/>
      <c r="J40" s="1315"/>
      <c r="K40" s="1315"/>
      <c r="L40" s="1315"/>
    </row>
    <row r="41" spans="3:12" x14ac:dyDescent="0.2">
      <c r="E41" s="1315"/>
      <c r="F41" s="1315"/>
      <c r="G41" s="1315"/>
      <c r="H41" s="1315"/>
      <c r="I41" s="1315"/>
      <c r="J41" s="1315"/>
      <c r="K41" s="1315"/>
      <c r="L41" s="1315"/>
    </row>
    <row r="42" spans="3:12" x14ac:dyDescent="0.2">
      <c r="E42" s="1315"/>
      <c r="F42" s="1315"/>
      <c r="G42" s="1315"/>
      <c r="H42" s="1315"/>
      <c r="I42" s="1315"/>
      <c r="J42" s="1315"/>
      <c r="K42" s="1315"/>
      <c r="L42" s="1315"/>
    </row>
    <row r="43" spans="3:12" ht="12.75" customHeight="1" x14ac:dyDescent="0.2">
      <c r="D43" s="1316" t="s">
        <v>626</v>
      </c>
      <c r="E43" s="1316"/>
      <c r="F43" s="1316"/>
      <c r="G43" s="1316"/>
      <c r="H43" s="1316"/>
      <c r="I43" s="1316"/>
      <c r="J43" s="1316"/>
      <c r="K43" s="1316"/>
      <c r="L43" s="1316"/>
    </row>
    <row r="44" spans="3:12" x14ac:dyDescent="0.2">
      <c r="D44" s="1316"/>
      <c r="E44" s="1316"/>
      <c r="F44" s="1316"/>
      <c r="G44" s="1316"/>
      <c r="H44" s="1316"/>
      <c r="I44" s="1316"/>
      <c r="J44" s="1316"/>
      <c r="K44" s="1316"/>
      <c r="L44" s="1316"/>
    </row>
    <row r="45" spans="3:12" x14ac:dyDescent="0.2">
      <c r="D45" s="1316"/>
      <c r="E45" s="1316"/>
      <c r="F45" s="1316"/>
      <c r="G45" s="1316"/>
      <c r="H45" s="1316"/>
      <c r="I45" s="1316"/>
      <c r="J45" s="1316"/>
      <c r="K45" s="1316"/>
      <c r="L45" s="1316"/>
    </row>
    <row r="46" spans="3:12" x14ac:dyDescent="0.2">
      <c r="D46" s="1316"/>
      <c r="E46" s="1316"/>
      <c r="F46" s="1316"/>
      <c r="G46" s="1316"/>
      <c r="H46" s="1316"/>
      <c r="I46" s="1316"/>
      <c r="J46" s="1316"/>
      <c r="K46" s="1316"/>
      <c r="L46" s="1316"/>
    </row>
    <row r="47" spans="3:12" x14ac:dyDescent="0.2">
      <c r="C47" s="1076" t="s">
        <v>620</v>
      </c>
    </row>
    <row r="48" spans="3:12" ht="12.75" customHeight="1" x14ac:dyDescent="0.2">
      <c r="D48" s="1315" t="s">
        <v>619</v>
      </c>
      <c r="E48" s="1315"/>
      <c r="F48" s="1315"/>
      <c r="G48" s="1315"/>
      <c r="H48" s="1315"/>
      <c r="I48" s="1315"/>
      <c r="J48" s="1315"/>
      <c r="K48" s="1315"/>
      <c r="L48" s="1315"/>
    </row>
    <row r="49" spans="4:12" x14ac:dyDescent="0.2">
      <c r="D49" s="1315"/>
      <c r="E49" s="1315"/>
      <c r="F49" s="1315"/>
      <c r="G49" s="1315"/>
      <c r="H49" s="1315"/>
      <c r="I49" s="1315"/>
      <c r="J49" s="1315"/>
      <c r="K49" s="1315"/>
      <c r="L49" s="1315"/>
    </row>
    <row r="50" spans="4:12" ht="12.75" customHeight="1" x14ac:dyDescent="0.2">
      <c r="E50" s="1318" t="s">
        <v>627</v>
      </c>
      <c r="F50" s="1315"/>
      <c r="G50" s="1315"/>
      <c r="H50" s="1315"/>
      <c r="I50" s="1315"/>
      <c r="J50" s="1315"/>
      <c r="K50" s="1315"/>
      <c r="L50" s="1315"/>
    </row>
    <row r="51" spans="4:12" x14ac:dyDescent="0.2">
      <c r="E51" s="1315"/>
      <c r="F51" s="1315"/>
      <c r="G51" s="1315"/>
      <c r="H51" s="1315"/>
      <c r="I51" s="1315"/>
      <c r="J51" s="1315"/>
      <c r="K51" s="1315"/>
      <c r="L51" s="1315"/>
    </row>
    <row r="52" spans="4:12" x14ac:dyDescent="0.2">
      <c r="E52" s="1315"/>
      <c r="F52" s="1315"/>
      <c r="G52" s="1315"/>
      <c r="H52" s="1315"/>
      <c r="I52" s="1315"/>
      <c r="J52" s="1315"/>
      <c r="K52" s="1315"/>
      <c r="L52" s="1315"/>
    </row>
    <row r="53" spans="4:12" x14ac:dyDescent="0.2">
      <c r="E53" s="1315"/>
      <c r="F53" s="1315"/>
      <c r="G53" s="1315"/>
      <c r="H53" s="1315"/>
      <c r="I53" s="1315"/>
      <c r="J53" s="1315"/>
      <c r="K53" s="1315"/>
      <c r="L53" s="1315"/>
    </row>
    <row r="54" spans="4:12" ht="12.75" customHeight="1" x14ac:dyDescent="0.2">
      <c r="D54" s="1316" t="s">
        <v>628</v>
      </c>
      <c r="E54" s="1316"/>
      <c r="F54" s="1316"/>
      <c r="G54" s="1316"/>
      <c r="H54" s="1316"/>
      <c r="I54" s="1316"/>
      <c r="J54" s="1316"/>
      <c r="K54" s="1316"/>
      <c r="L54" s="1316"/>
    </row>
    <row r="55" spans="4:12" x14ac:dyDescent="0.2">
      <c r="D55" s="1316"/>
      <c r="E55" s="1316"/>
      <c r="F55" s="1316"/>
      <c r="G55" s="1316"/>
      <c r="H55" s="1316"/>
      <c r="I55" s="1316"/>
      <c r="J55" s="1316"/>
      <c r="K55" s="1316"/>
      <c r="L55" s="1316"/>
    </row>
    <row r="56" spans="4:12" x14ac:dyDescent="0.2">
      <c r="D56" s="1316"/>
      <c r="E56" s="1316"/>
      <c r="F56" s="1316"/>
      <c r="G56" s="1316"/>
      <c r="H56" s="1316"/>
      <c r="I56" s="1316"/>
      <c r="J56" s="1316"/>
      <c r="K56" s="1316"/>
      <c r="L56" s="1316"/>
    </row>
    <row r="57" spans="4:12" x14ac:dyDescent="0.2">
      <c r="D57" s="1316"/>
      <c r="E57" s="1316"/>
      <c r="F57" s="1316"/>
      <c r="G57" s="1316"/>
      <c r="H57" s="1316"/>
      <c r="I57" s="1316"/>
      <c r="J57" s="1316"/>
      <c r="K57" s="1316"/>
      <c r="L57" s="1316"/>
    </row>
  </sheetData>
  <sheetProtection sheet="1" objects="1" scenarios="1"/>
  <mergeCells count="21">
    <mergeCell ref="D10:L10"/>
    <mergeCell ref="D33:L35"/>
    <mergeCell ref="D13:L16"/>
    <mergeCell ref="B4:L4"/>
    <mergeCell ref="B6:L6"/>
    <mergeCell ref="C7:L7"/>
    <mergeCell ref="D8:L8"/>
    <mergeCell ref="E9:L9"/>
    <mergeCell ref="D21:L22"/>
    <mergeCell ref="E11:L11"/>
    <mergeCell ref="E19:L20"/>
    <mergeCell ref="D28:L31"/>
    <mergeCell ref="D18:L18"/>
    <mergeCell ref="D37:L38"/>
    <mergeCell ref="D25:L26"/>
    <mergeCell ref="D27:L27"/>
    <mergeCell ref="D54:L57"/>
    <mergeCell ref="E39:L42"/>
    <mergeCell ref="D43:L46"/>
    <mergeCell ref="D48:L49"/>
    <mergeCell ref="E50:L53"/>
  </mergeCells>
  <phoneticPr fontId="38" type="noConversion"/>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5"/>
  <sheetViews>
    <sheetView zoomScaleNormal="100" workbookViewId="0">
      <selection activeCell="I1" sqref="I1"/>
    </sheetView>
  </sheetViews>
  <sheetFormatPr defaultColWidth="9.140625" defaultRowHeight="12.75" x14ac:dyDescent="0.2"/>
  <cols>
    <col min="1" max="1" width="3" style="960" customWidth="1"/>
    <col min="2" max="2" width="4.140625" style="960" customWidth="1"/>
    <col min="3" max="4" width="4.28515625" style="960" customWidth="1"/>
    <col min="5" max="11" width="9.140625" style="960"/>
    <col min="12" max="12" width="13.85546875" style="960" customWidth="1"/>
    <col min="13" max="16384" width="9.140625" style="960"/>
  </cols>
  <sheetData>
    <row r="1" spans="2:12" ht="43.15" customHeight="1" x14ac:dyDescent="0.2"/>
    <row r="2" spans="2:12" s="1072" customFormat="1" ht="18" x14ac:dyDescent="0.25">
      <c r="B2" s="1327" t="s">
        <v>629</v>
      </c>
      <c r="C2" s="1327"/>
      <c r="D2" s="1327"/>
      <c r="E2" s="1327"/>
      <c r="F2" s="1327"/>
      <c r="G2" s="1327"/>
      <c r="H2" s="1327"/>
      <c r="I2" s="1327"/>
      <c r="J2" s="1327"/>
      <c r="K2" s="1327"/>
      <c r="L2" s="1327"/>
    </row>
    <row r="3" spans="2:12" s="1072" customFormat="1" ht="12.75" customHeight="1" x14ac:dyDescent="0.25">
      <c r="B3" s="1071"/>
      <c r="C3" s="1071"/>
      <c r="D3" s="1071"/>
      <c r="E3" s="1071"/>
      <c r="F3" s="1071"/>
      <c r="G3" s="1071"/>
      <c r="H3" s="1071"/>
      <c r="I3" s="1071"/>
      <c r="J3" s="1071"/>
      <c r="K3" s="1071"/>
      <c r="L3" s="1071"/>
    </row>
    <row r="4" spans="2:12" s="1073" customFormat="1" ht="15.75" customHeight="1" x14ac:dyDescent="0.25">
      <c r="B4" s="1326" t="s">
        <v>630</v>
      </c>
      <c r="C4" s="1326"/>
      <c r="D4" s="1326"/>
      <c r="E4" s="1326"/>
      <c r="F4" s="1326"/>
      <c r="G4" s="1326"/>
      <c r="H4" s="1326"/>
      <c r="I4" s="1326"/>
      <c r="J4" s="1326"/>
      <c r="K4" s="1326"/>
      <c r="L4" s="1326"/>
    </row>
    <row r="5" spans="2:12" ht="12.75" customHeight="1" x14ac:dyDescent="0.2">
      <c r="C5" s="1328" t="s">
        <v>631</v>
      </c>
      <c r="D5" s="1328"/>
      <c r="E5" s="1328"/>
      <c r="F5" s="1328"/>
      <c r="G5" s="1328"/>
      <c r="H5" s="1328"/>
      <c r="I5" s="1328"/>
      <c r="J5" s="1328"/>
      <c r="K5" s="1328"/>
      <c r="L5" s="1328"/>
    </row>
    <row r="6" spans="2:12" x14ac:dyDescent="0.2">
      <c r="C6" s="1328"/>
      <c r="D6" s="1328"/>
      <c r="E6" s="1328"/>
      <c r="F6" s="1328"/>
      <c r="G6" s="1328"/>
      <c r="H6" s="1328"/>
      <c r="I6" s="1328"/>
      <c r="J6" s="1328"/>
      <c r="K6" s="1328"/>
      <c r="L6" s="1328"/>
    </row>
    <row r="7" spans="2:12" x14ac:dyDescent="0.2">
      <c r="D7" s="1329" t="s">
        <v>632</v>
      </c>
      <c r="E7" s="1329"/>
      <c r="F7" s="1329"/>
      <c r="G7" s="1329"/>
      <c r="H7" s="1329"/>
      <c r="I7" s="1329"/>
      <c r="J7" s="1329"/>
      <c r="K7" s="1329"/>
      <c r="L7" s="1329"/>
    </row>
    <row r="8" spans="2:12" x14ac:dyDescent="0.2">
      <c r="D8" s="1325" t="s">
        <v>633</v>
      </c>
      <c r="E8" s="1325"/>
      <c r="F8" s="1325"/>
      <c r="G8" s="1325"/>
      <c r="H8" s="1325"/>
      <c r="I8" s="1325"/>
      <c r="J8" s="1325"/>
      <c r="K8" s="1325"/>
      <c r="L8" s="1325"/>
    </row>
    <row r="9" spans="2:12" x14ac:dyDescent="0.2">
      <c r="D9" s="1330" t="s">
        <v>634</v>
      </c>
      <c r="E9" s="1330"/>
      <c r="F9" s="1330"/>
      <c r="G9" s="1330"/>
      <c r="H9" s="1330"/>
      <c r="I9" s="1330"/>
      <c r="J9" s="1330"/>
      <c r="K9" s="1330"/>
      <c r="L9" s="1330"/>
    </row>
    <row r="10" spans="2:12" ht="12.75" customHeight="1" x14ac:dyDescent="0.2">
      <c r="D10" s="1324" t="s">
        <v>635</v>
      </c>
      <c r="E10" s="1324"/>
      <c r="F10" s="1324"/>
      <c r="G10" s="1324"/>
      <c r="H10" s="1324"/>
      <c r="I10" s="1324"/>
      <c r="J10" s="1324"/>
      <c r="K10" s="1324"/>
      <c r="L10" s="1324"/>
    </row>
    <row r="11" spans="2:12" x14ac:dyDescent="0.2">
      <c r="D11" s="1324"/>
      <c r="E11" s="1324"/>
      <c r="F11" s="1324"/>
      <c r="G11" s="1324"/>
      <c r="H11" s="1324"/>
      <c r="I11" s="1324"/>
      <c r="J11" s="1324"/>
      <c r="K11" s="1324"/>
      <c r="L11" s="1324"/>
    </row>
    <row r="13" spans="2:12" ht="15.75" customHeight="1" x14ac:dyDescent="0.25">
      <c r="B13" s="1326" t="s">
        <v>636</v>
      </c>
      <c r="C13" s="1326"/>
      <c r="D13" s="1326"/>
      <c r="E13" s="1326"/>
      <c r="F13" s="1326"/>
      <c r="G13" s="1326"/>
      <c r="H13" s="1326"/>
      <c r="I13" s="1326"/>
      <c r="J13" s="1326"/>
      <c r="K13" s="1326"/>
      <c r="L13" s="1326"/>
    </row>
    <row r="14" spans="2:12" x14ac:dyDescent="0.2">
      <c r="C14" s="1076" t="s">
        <v>637</v>
      </c>
    </row>
    <row r="15" spans="2:12" ht="12.75" customHeight="1" x14ac:dyDescent="0.2">
      <c r="D15" s="1331" t="s">
        <v>638</v>
      </c>
      <c r="E15" s="1331"/>
      <c r="F15" s="1331"/>
      <c r="G15" s="1331"/>
      <c r="H15" s="1331"/>
      <c r="I15" s="1331"/>
      <c r="J15" s="1331"/>
      <c r="K15" s="1331"/>
      <c r="L15" s="1331"/>
    </row>
    <row r="16" spans="2:12" x14ac:dyDescent="0.2">
      <c r="D16" s="1331"/>
      <c r="E16" s="1331"/>
      <c r="F16" s="1331"/>
      <c r="G16" s="1331"/>
      <c r="H16" s="1331"/>
      <c r="I16" s="1331"/>
      <c r="J16" s="1331"/>
      <c r="K16" s="1331"/>
      <c r="L16" s="1331"/>
    </row>
    <row r="17" spans="2:12" x14ac:dyDescent="0.2">
      <c r="E17" s="1075" t="s">
        <v>639</v>
      </c>
    </row>
    <row r="18" spans="2:12" x14ac:dyDescent="0.2">
      <c r="D18" s="1330" t="s">
        <v>640</v>
      </c>
      <c r="E18" s="1330"/>
      <c r="F18" s="1330"/>
      <c r="G18" s="1330"/>
      <c r="H18" s="1330"/>
      <c r="I18" s="1330"/>
      <c r="J18" s="1330"/>
      <c r="K18" s="1330"/>
      <c r="L18" s="1330"/>
    </row>
    <row r="19" spans="2:12" x14ac:dyDescent="0.2">
      <c r="C19" s="1076" t="s">
        <v>641</v>
      </c>
    </row>
    <row r="20" spans="2:12" ht="12.75" customHeight="1" x14ac:dyDescent="0.2">
      <c r="D20" s="1324" t="s">
        <v>642</v>
      </c>
      <c r="E20" s="1324"/>
      <c r="F20" s="1324"/>
      <c r="G20" s="1324"/>
      <c r="H20" s="1324"/>
      <c r="I20" s="1324"/>
      <c r="J20" s="1324"/>
      <c r="K20" s="1324"/>
      <c r="L20" s="1324"/>
    </row>
    <row r="21" spans="2:12" x14ac:dyDescent="0.2">
      <c r="D21" s="1324"/>
      <c r="E21" s="1324"/>
      <c r="F21" s="1324"/>
      <c r="G21" s="1324"/>
      <c r="H21" s="1324"/>
      <c r="I21" s="1324"/>
      <c r="J21" s="1324"/>
      <c r="K21" s="1324"/>
      <c r="L21" s="1324"/>
    </row>
    <row r="22" spans="2:12" x14ac:dyDescent="0.2">
      <c r="E22" s="1075" t="s">
        <v>643</v>
      </c>
    </row>
    <row r="23" spans="2:12" x14ac:dyDescent="0.2">
      <c r="D23" s="960" t="s">
        <v>644</v>
      </c>
    </row>
    <row r="24" spans="2:12" ht="12.75" customHeight="1" x14ac:dyDescent="0.2">
      <c r="C24" s="1332" t="s">
        <v>659</v>
      </c>
      <c r="D24" s="1332"/>
      <c r="E24" s="1332"/>
      <c r="F24" s="1332"/>
      <c r="G24" s="1332"/>
      <c r="H24" s="1332"/>
      <c r="I24" s="1332"/>
      <c r="J24" s="1332"/>
      <c r="K24" s="1332"/>
      <c r="L24" s="1332"/>
    </row>
    <row r="25" spans="2:12" x14ac:dyDescent="0.2">
      <c r="C25" s="1332"/>
      <c r="D25" s="1332"/>
      <c r="E25" s="1332"/>
      <c r="F25" s="1332"/>
      <c r="G25" s="1332"/>
      <c r="H25" s="1332"/>
      <c r="I25" s="1332"/>
      <c r="J25" s="1332"/>
      <c r="K25" s="1332"/>
      <c r="L25" s="1332"/>
    </row>
    <row r="26" spans="2:12" x14ac:dyDescent="0.2">
      <c r="C26" s="1332"/>
      <c r="D26" s="1332"/>
      <c r="E26" s="1332"/>
      <c r="F26" s="1332"/>
      <c r="G26" s="1332"/>
      <c r="H26" s="1332"/>
      <c r="I26" s="1332"/>
      <c r="J26" s="1332"/>
      <c r="K26" s="1332"/>
      <c r="L26" s="1332"/>
    </row>
    <row r="27" spans="2:12" x14ac:dyDescent="0.2">
      <c r="C27" s="1332"/>
      <c r="D27" s="1332"/>
      <c r="E27" s="1332"/>
      <c r="F27" s="1332"/>
      <c r="G27" s="1332"/>
      <c r="H27" s="1332"/>
      <c r="I27" s="1332"/>
      <c r="J27" s="1332"/>
      <c r="K27" s="1332"/>
      <c r="L27" s="1332"/>
    </row>
    <row r="29" spans="2:12" ht="15.75" customHeight="1" x14ac:dyDescent="0.25">
      <c r="B29" s="1326" t="s">
        <v>645</v>
      </c>
      <c r="C29" s="1326"/>
      <c r="D29" s="1326"/>
      <c r="E29" s="1326"/>
      <c r="F29" s="1326"/>
      <c r="G29" s="1326"/>
      <c r="H29" s="1326"/>
      <c r="I29" s="1326"/>
      <c r="J29" s="1326"/>
      <c r="K29" s="1326"/>
      <c r="L29" s="1326"/>
    </row>
    <row r="30" spans="2:12" ht="12.75" customHeight="1" x14ac:dyDescent="0.2">
      <c r="C30" s="1332" t="s">
        <v>646</v>
      </c>
      <c r="D30" s="1332"/>
      <c r="E30" s="1332"/>
      <c r="F30" s="1332"/>
      <c r="G30" s="1332"/>
      <c r="H30" s="1332"/>
      <c r="I30" s="1332"/>
      <c r="J30" s="1332"/>
      <c r="K30" s="1332"/>
      <c r="L30" s="1332"/>
    </row>
    <row r="31" spans="2:12" x14ac:dyDescent="0.2">
      <c r="C31" s="1332"/>
      <c r="D31" s="1332"/>
      <c r="E31" s="1332"/>
      <c r="F31" s="1332"/>
      <c r="G31" s="1332"/>
      <c r="H31" s="1332"/>
      <c r="I31" s="1332"/>
      <c r="J31" s="1332"/>
      <c r="K31" s="1332"/>
      <c r="L31" s="1332"/>
    </row>
    <row r="32" spans="2:12" ht="12.75" customHeight="1" x14ac:dyDescent="0.2">
      <c r="D32" s="1324" t="s">
        <v>647</v>
      </c>
      <c r="E32" s="1324"/>
      <c r="F32" s="1324"/>
      <c r="G32" s="1324"/>
      <c r="H32" s="1324"/>
      <c r="I32" s="1324"/>
      <c r="J32" s="1324"/>
      <c r="K32" s="1324"/>
      <c r="L32" s="1324"/>
    </row>
    <row r="33" spans="2:12" x14ac:dyDescent="0.2">
      <c r="D33" s="1324"/>
      <c r="E33" s="1324"/>
      <c r="F33" s="1324"/>
      <c r="G33" s="1324"/>
      <c r="H33" s="1324"/>
      <c r="I33" s="1324"/>
      <c r="J33" s="1324"/>
      <c r="K33" s="1324"/>
      <c r="L33" s="1324"/>
    </row>
    <row r="34" spans="2:12" ht="12.75" customHeight="1" x14ac:dyDescent="0.2">
      <c r="D34" s="1331" t="s">
        <v>648</v>
      </c>
      <c r="E34" s="1331"/>
      <c r="F34" s="1331"/>
      <c r="G34" s="1331"/>
      <c r="H34" s="1331"/>
      <c r="I34" s="1331"/>
      <c r="J34" s="1331"/>
      <c r="K34" s="1331"/>
      <c r="L34" s="1331"/>
    </row>
    <row r="35" spans="2:12" x14ac:dyDescent="0.2">
      <c r="D35" s="1331"/>
      <c r="E35" s="1331"/>
      <c r="F35" s="1331"/>
      <c r="G35" s="1331"/>
      <c r="H35" s="1331"/>
      <c r="I35" s="1331"/>
      <c r="J35" s="1331"/>
      <c r="K35" s="1331"/>
      <c r="L35" s="1331"/>
    </row>
    <row r="36" spans="2:12" ht="12.75" customHeight="1" x14ac:dyDescent="0.2">
      <c r="D36" s="1331" t="s">
        <v>649</v>
      </c>
      <c r="E36" s="1331"/>
      <c r="F36" s="1331"/>
      <c r="G36" s="1331"/>
      <c r="H36" s="1331"/>
      <c r="I36" s="1331"/>
      <c r="J36" s="1331"/>
      <c r="K36" s="1331"/>
      <c r="L36" s="1331"/>
    </row>
    <row r="37" spans="2:12" x14ac:dyDescent="0.2">
      <c r="D37" s="1331"/>
      <c r="E37" s="1331"/>
      <c r="F37" s="1331"/>
      <c r="G37" s="1331"/>
      <c r="H37" s="1331"/>
      <c r="I37" s="1331"/>
      <c r="J37" s="1331"/>
      <c r="K37" s="1331"/>
      <c r="L37" s="1331"/>
    </row>
    <row r="38" spans="2:12" ht="12.75" customHeight="1" x14ac:dyDescent="0.2">
      <c r="D38" s="1331" t="s">
        <v>658</v>
      </c>
      <c r="E38" s="1331"/>
      <c r="F38" s="1331"/>
      <c r="G38" s="1331"/>
      <c r="H38" s="1331"/>
      <c r="I38" s="1331"/>
      <c r="J38" s="1331"/>
      <c r="K38" s="1331"/>
      <c r="L38" s="1331"/>
    </row>
    <row r="39" spans="2:12" x14ac:dyDescent="0.2">
      <c r="D39" s="1331"/>
      <c r="E39" s="1331"/>
      <c r="F39" s="1331"/>
      <c r="G39" s="1331"/>
      <c r="H39" s="1331"/>
      <c r="I39" s="1331"/>
      <c r="J39" s="1331"/>
      <c r="K39" s="1331"/>
      <c r="L39" s="1331"/>
    </row>
    <row r="41" spans="2:12" ht="15.75" customHeight="1" x14ac:dyDescent="0.25">
      <c r="B41" s="1326" t="s">
        <v>650</v>
      </c>
      <c r="C41" s="1326"/>
      <c r="D41" s="1326"/>
      <c r="E41" s="1326"/>
      <c r="F41" s="1326"/>
      <c r="G41" s="1326"/>
      <c r="H41" s="1326"/>
      <c r="I41" s="1326"/>
      <c r="J41" s="1326"/>
      <c r="K41" s="1326"/>
      <c r="L41" s="1326"/>
    </row>
    <row r="42" spans="2:12" ht="12.75" customHeight="1" x14ac:dyDescent="0.2">
      <c r="C42" s="1332" t="s">
        <v>651</v>
      </c>
      <c r="D42" s="1332"/>
      <c r="E42" s="1332"/>
      <c r="F42" s="1332"/>
      <c r="G42" s="1332"/>
      <c r="H42" s="1332"/>
      <c r="I42" s="1332"/>
      <c r="J42" s="1332"/>
      <c r="K42" s="1332"/>
      <c r="L42" s="1332"/>
    </row>
    <row r="43" spans="2:12" x14ac:dyDescent="0.2">
      <c r="C43" s="1332"/>
      <c r="D43" s="1332"/>
      <c r="E43" s="1332"/>
      <c r="F43" s="1332"/>
      <c r="G43" s="1332"/>
      <c r="H43" s="1332"/>
      <c r="I43" s="1332"/>
      <c r="J43" s="1332"/>
      <c r="K43" s="1332"/>
      <c r="L43" s="1332"/>
    </row>
    <row r="44" spans="2:12" ht="12.75" customHeight="1" x14ac:dyDescent="0.2">
      <c r="D44" s="1331" t="s">
        <v>652</v>
      </c>
      <c r="E44" s="1331"/>
      <c r="F44" s="1331"/>
      <c r="G44" s="1331"/>
      <c r="H44" s="1331"/>
      <c r="I44" s="1331"/>
      <c r="J44" s="1331"/>
      <c r="K44" s="1331"/>
      <c r="L44" s="1331"/>
    </row>
    <row r="45" spans="2:12" x14ac:dyDescent="0.2">
      <c r="D45" s="1331"/>
      <c r="E45" s="1331"/>
      <c r="F45" s="1331"/>
      <c r="G45" s="1331"/>
      <c r="H45" s="1331"/>
      <c r="I45" s="1331"/>
      <c r="J45" s="1331"/>
      <c r="K45" s="1331"/>
      <c r="L45" s="1331"/>
    </row>
    <row r="46" spans="2:12" ht="12.75" customHeight="1" x14ac:dyDescent="0.2">
      <c r="D46" s="1331" t="s">
        <v>653</v>
      </c>
      <c r="E46" s="1331"/>
      <c r="F46" s="1331"/>
      <c r="G46" s="1331"/>
      <c r="H46" s="1331"/>
      <c r="I46" s="1331"/>
      <c r="J46" s="1331"/>
      <c r="K46" s="1331"/>
      <c r="L46" s="1331"/>
    </row>
    <row r="47" spans="2:12" x14ac:dyDescent="0.2">
      <c r="D47" s="1331"/>
      <c r="E47" s="1331"/>
      <c r="F47" s="1331"/>
      <c r="G47" s="1331"/>
      <c r="H47" s="1331"/>
      <c r="I47" s="1331"/>
      <c r="J47" s="1331"/>
      <c r="K47" s="1331"/>
      <c r="L47" s="1331"/>
    </row>
    <row r="48" spans="2:12" ht="12.75" customHeight="1" x14ac:dyDescent="0.2">
      <c r="D48" s="1331" t="s">
        <v>654</v>
      </c>
      <c r="E48" s="1331"/>
      <c r="F48" s="1331"/>
      <c r="G48" s="1331"/>
      <c r="H48" s="1331"/>
      <c r="I48" s="1331"/>
      <c r="J48" s="1331"/>
      <c r="K48" s="1331"/>
      <c r="L48" s="1331"/>
    </row>
    <row r="49" spans="2:12" x14ac:dyDescent="0.2">
      <c r="D49" s="1331"/>
      <c r="E49" s="1331"/>
      <c r="F49" s="1331"/>
      <c r="G49" s="1331"/>
      <c r="H49" s="1331"/>
      <c r="I49" s="1331"/>
      <c r="J49" s="1331"/>
      <c r="K49" s="1331"/>
      <c r="L49" s="1331"/>
    </row>
    <row r="51" spans="2:12" ht="15.75" customHeight="1" x14ac:dyDescent="0.25">
      <c r="B51" s="1326" t="s">
        <v>655</v>
      </c>
      <c r="C51" s="1326"/>
      <c r="D51" s="1326"/>
      <c r="E51" s="1326"/>
      <c r="F51" s="1326"/>
      <c r="G51" s="1326"/>
      <c r="H51" s="1326"/>
      <c r="I51" s="1326"/>
      <c r="J51" s="1326"/>
      <c r="K51" s="1326"/>
      <c r="L51" s="1326"/>
    </row>
    <row r="52" spans="2:12" ht="12.75" customHeight="1" x14ac:dyDescent="0.2">
      <c r="C52" s="1332" t="s">
        <v>656</v>
      </c>
      <c r="D52" s="1332"/>
      <c r="E52" s="1332"/>
      <c r="F52" s="1332"/>
      <c r="G52" s="1332"/>
      <c r="H52" s="1332"/>
      <c r="I52" s="1332"/>
      <c r="J52" s="1332"/>
      <c r="K52" s="1332"/>
      <c r="L52" s="1332"/>
    </row>
    <row r="53" spans="2:12" x14ac:dyDescent="0.2">
      <c r="C53" s="1332"/>
      <c r="D53" s="1332"/>
      <c r="E53" s="1332"/>
      <c r="F53" s="1332"/>
      <c r="G53" s="1332"/>
      <c r="H53" s="1332"/>
      <c r="I53" s="1332"/>
      <c r="J53" s="1332"/>
      <c r="K53" s="1332"/>
      <c r="L53" s="1332"/>
    </row>
    <row r="54" spans="2:12" x14ac:dyDescent="0.2">
      <c r="C54" s="1332"/>
      <c r="D54" s="1332"/>
      <c r="E54" s="1332"/>
      <c r="F54" s="1332"/>
      <c r="G54" s="1332"/>
      <c r="H54" s="1332"/>
      <c r="I54" s="1332"/>
      <c r="J54" s="1332"/>
      <c r="K54" s="1332"/>
      <c r="L54" s="1332"/>
    </row>
    <row r="55" spans="2:12" ht="12.75" customHeight="1" x14ac:dyDescent="0.2">
      <c r="D55" s="1324" t="s">
        <v>657</v>
      </c>
      <c r="E55" s="1324"/>
      <c r="F55" s="1324"/>
      <c r="G55" s="1324"/>
      <c r="H55" s="1324"/>
      <c r="I55" s="1324"/>
      <c r="J55" s="1324"/>
      <c r="K55" s="1324"/>
      <c r="L55" s="1324"/>
    </row>
    <row r="56" spans="2:12" x14ac:dyDescent="0.2">
      <c r="D56" s="1324"/>
      <c r="E56" s="1324"/>
      <c r="F56" s="1324"/>
      <c r="G56" s="1324"/>
      <c r="H56" s="1324"/>
      <c r="I56" s="1324"/>
      <c r="J56" s="1324"/>
      <c r="K56" s="1324"/>
      <c r="L56" s="1324"/>
    </row>
    <row r="57" spans="2:12" x14ac:dyDescent="0.2">
      <c r="D57" s="1324"/>
      <c r="E57" s="1324"/>
      <c r="F57" s="1324"/>
      <c r="G57" s="1324"/>
      <c r="H57" s="1324"/>
      <c r="I57" s="1324"/>
      <c r="J57" s="1324"/>
      <c r="K57" s="1324"/>
      <c r="L57" s="1324"/>
    </row>
    <row r="58" spans="2:12" ht="12.75" customHeight="1" x14ac:dyDescent="0.2">
      <c r="E58" s="1333" t="s">
        <v>660</v>
      </c>
      <c r="F58" s="1331"/>
      <c r="G58" s="1331"/>
      <c r="H58" s="1331"/>
      <c r="I58" s="1331"/>
      <c r="J58" s="1331"/>
      <c r="K58" s="1331"/>
      <c r="L58" s="1331"/>
    </row>
    <row r="59" spans="2:12" x14ac:dyDescent="0.2">
      <c r="E59" s="1331"/>
      <c r="F59" s="1331"/>
      <c r="G59" s="1331"/>
      <c r="H59" s="1331"/>
      <c r="I59" s="1331"/>
      <c r="J59" s="1331"/>
      <c r="K59" s="1331"/>
      <c r="L59" s="1331"/>
    </row>
    <row r="60" spans="2:12" x14ac:dyDescent="0.2">
      <c r="E60" s="1331"/>
      <c r="F60" s="1331"/>
      <c r="G60" s="1331"/>
      <c r="H60" s="1331"/>
      <c r="I60" s="1331"/>
      <c r="J60" s="1331"/>
      <c r="K60" s="1331"/>
      <c r="L60" s="1331"/>
    </row>
    <row r="61" spans="2:12" x14ac:dyDescent="0.2">
      <c r="E61" s="1331"/>
      <c r="F61" s="1331"/>
      <c r="G61" s="1331"/>
      <c r="H61" s="1331"/>
      <c r="I61" s="1331"/>
      <c r="J61" s="1331"/>
      <c r="K61" s="1331"/>
      <c r="L61" s="1331"/>
    </row>
    <row r="62" spans="2:12" ht="12.75" customHeight="1" x14ac:dyDescent="0.2">
      <c r="E62" s="1333" t="s">
        <v>661</v>
      </c>
      <c r="F62" s="1333"/>
      <c r="G62" s="1333"/>
      <c r="H62" s="1333"/>
      <c r="I62" s="1333"/>
      <c r="J62" s="1333"/>
      <c r="K62" s="1333"/>
      <c r="L62" s="1333"/>
    </row>
    <row r="63" spans="2:12" x14ac:dyDescent="0.2">
      <c r="E63" s="1333"/>
      <c r="F63" s="1333"/>
      <c r="G63" s="1333"/>
      <c r="H63" s="1333"/>
      <c r="I63" s="1333"/>
      <c r="J63" s="1333"/>
      <c r="K63" s="1333"/>
      <c r="L63" s="1333"/>
    </row>
    <row r="64" spans="2:12" x14ac:dyDescent="0.2">
      <c r="E64" s="1333"/>
      <c r="F64" s="1333"/>
      <c r="G64" s="1333"/>
      <c r="H64" s="1333"/>
      <c r="I64" s="1333"/>
      <c r="J64" s="1333"/>
      <c r="K64" s="1333"/>
      <c r="L64" s="1333"/>
    </row>
    <row r="65" spans="5:12" x14ac:dyDescent="0.2">
      <c r="E65" s="1333"/>
      <c r="F65" s="1333"/>
      <c r="G65" s="1333"/>
      <c r="H65" s="1333"/>
      <c r="I65" s="1333"/>
      <c r="J65" s="1333"/>
      <c r="K65" s="1333"/>
      <c r="L65" s="1333"/>
    </row>
    <row r="66" spans="5:12" x14ac:dyDescent="0.2">
      <c r="E66" s="1333"/>
      <c r="F66" s="1333"/>
      <c r="G66" s="1333"/>
      <c r="H66" s="1333"/>
      <c r="I66" s="1333"/>
      <c r="J66" s="1333"/>
      <c r="K66" s="1333"/>
      <c r="L66" s="1333"/>
    </row>
    <row r="67" spans="5:12" x14ac:dyDescent="0.2">
      <c r="E67" s="1333"/>
      <c r="F67" s="1333"/>
      <c r="G67" s="1333"/>
      <c r="H67" s="1333"/>
      <c r="I67" s="1333"/>
      <c r="J67" s="1333"/>
      <c r="K67" s="1333"/>
      <c r="L67" s="1333"/>
    </row>
    <row r="68" spans="5:12" x14ac:dyDescent="0.2">
      <c r="E68" s="1331"/>
      <c r="F68" s="1331"/>
      <c r="G68" s="1331"/>
      <c r="H68" s="1331"/>
      <c r="I68" s="1331"/>
      <c r="J68" s="1331"/>
      <c r="K68" s="1331"/>
      <c r="L68" s="1331"/>
    </row>
    <row r="69" spans="5:12" ht="12.75" customHeight="1" x14ac:dyDescent="0.2">
      <c r="E69" s="1333" t="s">
        <v>662</v>
      </c>
      <c r="F69" s="1333"/>
      <c r="G69" s="1333"/>
      <c r="H69" s="1333"/>
      <c r="I69" s="1333"/>
      <c r="J69" s="1333"/>
      <c r="K69" s="1333"/>
      <c r="L69" s="1333"/>
    </row>
    <row r="70" spans="5:12" x14ac:dyDescent="0.2">
      <c r="E70" s="1333"/>
      <c r="F70" s="1333"/>
      <c r="G70" s="1333"/>
      <c r="H70" s="1333"/>
      <c r="I70" s="1333"/>
      <c r="J70" s="1333"/>
      <c r="K70" s="1333"/>
      <c r="L70" s="1333"/>
    </row>
    <row r="71" spans="5:12" x14ac:dyDescent="0.2">
      <c r="E71" s="1333"/>
      <c r="F71" s="1333"/>
      <c r="G71" s="1333"/>
      <c r="H71" s="1333"/>
      <c r="I71" s="1333"/>
      <c r="J71" s="1333"/>
      <c r="K71" s="1333"/>
      <c r="L71" s="1333"/>
    </row>
    <row r="72" spans="5:12" x14ac:dyDescent="0.2">
      <c r="E72" s="1333"/>
      <c r="F72" s="1333"/>
      <c r="G72" s="1333"/>
      <c r="H72" s="1333"/>
      <c r="I72" s="1333"/>
      <c r="J72" s="1333"/>
      <c r="K72" s="1333"/>
      <c r="L72" s="1333"/>
    </row>
    <row r="73" spans="5:12" x14ac:dyDescent="0.2">
      <c r="E73" s="1333"/>
      <c r="F73" s="1333"/>
      <c r="G73" s="1333"/>
      <c r="H73" s="1333"/>
      <c r="I73" s="1333"/>
      <c r="J73" s="1333"/>
      <c r="K73" s="1333"/>
      <c r="L73" s="1333"/>
    </row>
    <row r="74" spans="5:12" x14ac:dyDescent="0.2">
      <c r="E74" s="1333"/>
      <c r="F74" s="1333"/>
      <c r="G74" s="1333"/>
      <c r="H74" s="1333"/>
      <c r="I74" s="1333"/>
      <c r="J74" s="1333"/>
      <c r="K74" s="1333"/>
      <c r="L74" s="1333"/>
    </row>
    <row r="75" spans="5:12" x14ac:dyDescent="0.2">
      <c r="E75" s="1331"/>
      <c r="F75" s="1331"/>
      <c r="G75" s="1331"/>
      <c r="H75" s="1331"/>
      <c r="I75" s="1331"/>
      <c r="J75" s="1331"/>
      <c r="K75" s="1331"/>
      <c r="L75" s="1331"/>
    </row>
  </sheetData>
  <sheetProtection sheet="1" objects="1" scenarios="1"/>
  <mergeCells count="29">
    <mergeCell ref="D55:L57"/>
    <mergeCell ref="E69:L75"/>
    <mergeCell ref="E58:L61"/>
    <mergeCell ref="E62:L68"/>
    <mergeCell ref="D38:L39"/>
    <mergeCell ref="B41:L41"/>
    <mergeCell ref="C52:L54"/>
    <mergeCell ref="D44:L45"/>
    <mergeCell ref="D46:L47"/>
    <mergeCell ref="D48:L49"/>
    <mergeCell ref="B51:L51"/>
    <mergeCell ref="D15:L16"/>
    <mergeCell ref="D18:L18"/>
    <mergeCell ref="D20:L21"/>
    <mergeCell ref="C24:L27"/>
    <mergeCell ref="C42:L43"/>
    <mergeCell ref="D34:L35"/>
    <mergeCell ref="D36:L37"/>
    <mergeCell ref="B29:L29"/>
    <mergeCell ref="C30:L31"/>
    <mergeCell ref="D32:L33"/>
    <mergeCell ref="D10:L11"/>
    <mergeCell ref="D8:L8"/>
    <mergeCell ref="B13:L13"/>
    <mergeCell ref="B2:L2"/>
    <mergeCell ref="B4:L4"/>
    <mergeCell ref="C5:L6"/>
    <mergeCell ref="D7:L7"/>
    <mergeCell ref="D9:L9"/>
  </mergeCells>
  <phoneticPr fontId="38" type="noConversion"/>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zoomScaleNormal="100" workbookViewId="0">
      <selection activeCell="O3" sqref="O3"/>
    </sheetView>
  </sheetViews>
  <sheetFormatPr defaultColWidth="9.140625" defaultRowHeight="12.75" x14ac:dyDescent="0.2"/>
  <cols>
    <col min="1" max="1" width="2.85546875" style="960" customWidth="1"/>
    <col min="2" max="2" width="4.140625" style="960" customWidth="1"/>
    <col min="3" max="4" width="4.28515625" style="960" customWidth="1"/>
    <col min="5" max="11" width="9.140625" style="960"/>
    <col min="12" max="12" width="13.85546875" style="960" customWidth="1"/>
    <col min="13" max="16384" width="9.140625" style="960"/>
  </cols>
  <sheetData>
    <row r="1" spans="2:12" ht="42.6" customHeight="1" x14ac:dyDescent="0.2"/>
    <row r="2" spans="2:12" s="1072" customFormat="1" ht="18" x14ac:dyDescent="0.25">
      <c r="B2" s="1327" t="s">
        <v>663</v>
      </c>
      <c r="C2" s="1327"/>
      <c r="D2" s="1327"/>
      <c r="E2" s="1327"/>
      <c r="F2" s="1327"/>
      <c r="G2" s="1327"/>
      <c r="H2" s="1327"/>
      <c r="I2" s="1327"/>
      <c r="J2" s="1327"/>
      <c r="K2" s="1327"/>
      <c r="L2" s="1327"/>
    </row>
    <row r="3" spans="2:12" s="1072" customFormat="1" ht="12.75" customHeight="1" x14ac:dyDescent="0.25">
      <c r="B3" s="1071"/>
      <c r="C3" s="1071"/>
      <c r="D3" s="1071"/>
      <c r="E3" s="1071"/>
      <c r="F3" s="1071"/>
      <c r="G3" s="1071"/>
      <c r="H3" s="1071"/>
      <c r="I3" s="1071"/>
      <c r="J3" s="1071"/>
      <c r="K3" s="1071"/>
      <c r="L3" s="1071"/>
    </row>
    <row r="4" spans="2:12" s="1073" customFormat="1" ht="15.75" x14ac:dyDescent="0.25">
      <c r="B4" s="1326" t="s">
        <v>664</v>
      </c>
      <c r="C4" s="1326"/>
      <c r="D4" s="1326"/>
      <c r="E4" s="1326"/>
      <c r="F4" s="1326"/>
      <c r="G4" s="1326"/>
      <c r="H4" s="1326"/>
      <c r="I4" s="1326"/>
      <c r="J4" s="1326"/>
      <c r="K4" s="1326"/>
      <c r="L4" s="1326"/>
    </row>
    <row r="5" spans="2:12" x14ac:dyDescent="0.2">
      <c r="C5" s="1321" t="s">
        <v>665</v>
      </c>
      <c r="D5" s="1321"/>
      <c r="E5" s="1321"/>
      <c r="F5" s="1321"/>
      <c r="G5" s="1321"/>
      <c r="H5" s="1321"/>
      <c r="I5" s="1321"/>
      <c r="J5" s="1321"/>
      <c r="K5" s="1321"/>
      <c r="L5" s="1321"/>
    </row>
    <row r="6" spans="2:12" x14ac:dyDescent="0.2">
      <c r="D6" s="1331" t="s">
        <v>666</v>
      </c>
      <c r="E6" s="1331"/>
      <c r="F6" s="1331"/>
      <c r="G6" s="1331"/>
      <c r="H6" s="1331"/>
      <c r="I6" s="1331"/>
      <c r="J6" s="1331"/>
      <c r="K6" s="1331"/>
      <c r="L6" s="1331"/>
    </row>
    <row r="7" spans="2:12" x14ac:dyDescent="0.2">
      <c r="D7" s="1331"/>
      <c r="E7" s="1331"/>
      <c r="F7" s="1331"/>
      <c r="G7" s="1331"/>
      <c r="H7" s="1331"/>
      <c r="I7" s="1331"/>
      <c r="J7" s="1331"/>
      <c r="K7" s="1331"/>
      <c r="L7" s="1331"/>
    </row>
    <row r="8" spans="2:12" x14ac:dyDescent="0.2">
      <c r="C8" s="1321" t="s">
        <v>667</v>
      </c>
      <c r="D8" s="1321"/>
      <c r="E8" s="1321"/>
      <c r="F8" s="1321"/>
      <c r="G8" s="1321"/>
      <c r="H8" s="1321"/>
      <c r="I8" s="1321"/>
      <c r="J8" s="1321"/>
      <c r="K8" s="1321"/>
      <c r="L8" s="1321"/>
    </row>
    <row r="9" spans="2:12" x14ac:dyDescent="0.2">
      <c r="D9" s="1331" t="s">
        <v>668</v>
      </c>
      <c r="E9" s="1331"/>
      <c r="F9" s="1331"/>
      <c r="G9" s="1331"/>
      <c r="H9" s="1331"/>
      <c r="I9" s="1331"/>
      <c r="J9" s="1331"/>
      <c r="K9" s="1331"/>
      <c r="L9" s="1331"/>
    </row>
    <row r="10" spans="2:12" x14ac:dyDescent="0.2">
      <c r="D10" s="1331"/>
      <c r="E10" s="1331"/>
      <c r="F10" s="1331"/>
      <c r="G10" s="1331"/>
      <c r="H10" s="1331"/>
      <c r="I10" s="1331"/>
      <c r="J10" s="1331"/>
      <c r="K10" s="1331"/>
      <c r="L10" s="1331"/>
    </row>
    <row r="11" spans="2:12" x14ac:dyDescent="0.2">
      <c r="D11" s="1331"/>
      <c r="E11" s="1331"/>
      <c r="F11" s="1331"/>
      <c r="G11" s="1331"/>
      <c r="H11" s="1331"/>
      <c r="I11" s="1331"/>
      <c r="J11" s="1331"/>
      <c r="K11" s="1331"/>
      <c r="L11" s="1331"/>
    </row>
    <row r="12" spans="2:12" x14ac:dyDescent="0.2">
      <c r="C12" s="1321" t="s">
        <v>669</v>
      </c>
      <c r="D12" s="1321"/>
      <c r="E12" s="1321"/>
      <c r="F12" s="1321"/>
      <c r="G12" s="1321"/>
      <c r="H12" s="1321"/>
      <c r="I12" s="1321"/>
      <c r="J12" s="1321"/>
      <c r="K12" s="1321"/>
      <c r="L12" s="1321"/>
    </row>
    <row r="13" spans="2:12" x14ac:dyDescent="0.2">
      <c r="D13" s="1331" t="s">
        <v>670</v>
      </c>
      <c r="E13" s="1331"/>
      <c r="F13" s="1331"/>
      <c r="G13" s="1331"/>
      <c r="H13" s="1331"/>
      <c r="I13" s="1331"/>
      <c r="J13" s="1331"/>
      <c r="K13" s="1331"/>
      <c r="L13" s="1331"/>
    </row>
    <row r="14" spans="2:12" x14ac:dyDescent="0.2">
      <c r="D14" s="1331"/>
      <c r="E14" s="1331"/>
      <c r="F14" s="1331"/>
      <c r="G14" s="1331"/>
      <c r="H14" s="1331"/>
      <c r="I14" s="1331"/>
      <c r="J14" s="1331"/>
      <c r="K14" s="1331"/>
      <c r="L14" s="1331"/>
    </row>
    <row r="15" spans="2:12" x14ac:dyDescent="0.2">
      <c r="D15" s="1331"/>
      <c r="E15" s="1331"/>
      <c r="F15" s="1331"/>
      <c r="G15" s="1331"/>
      <c r="H15" s="1331"/>
      <c r="I15" s="1331"/>
      <c r="J15" s="1331"/>
      <c r="K15" s="1331"/>
      <c r="L15" s="1331"/>
    </row>
    <row r="16" spans="2:12" x14ac:dyDescent="0.2">
      <c r="D16" s="1331"/>
      <c r="E16" s="1331"/>
      <c r="F16" s="1331"/>
      <c r="G16" s="1331"/>
      <c r="H16" s="1331"/>
      <c r="I16" s="1331"/>
      <c r="J16" s="1331"/>
      <c r="K16" s="1331"/>
      <c r="L16" s="1331"/>
    </row>
    <row r="17" spans="3:12" x14ac:dyDescent="0.2">
      <c r="D17" s="1331"/>
      <c r="E17" s="1331"/>
      <c r="F17" s="1331"/>
      <c r="G17" s="1331"/>
      <c r="H17" s="1331"/>
      <c r="I17" s="1331"/>
      <c r="J17" s="1331"/>
      <c r="K17" s="1331"/>
      <c r="L17" s="1331"/>
    </row>
    <row r="18" spans="3:12" x14ac:dyDescent="0.2">
      <c r="E18" s="1333" t="s">
        <v>671</v>
      </c>
      <c r="F18" s="1331"/>
      <c r="G18" s="1331"/>
      <c r="H18" s="1331"/>
      <c r="I18" s="1331"/>
      <c r="J18" s="1331"/>
      <c r="K18" s="1331"/>
      <c r="L18" s="1331"/>
    </row>
    <row r="19" spans="3:12" x14ac:dyDescent="0.2">
      <c r="E19" s="1331"/>
      <c r="F19" s="1331"/>
      <c r="G19" s="1331"/>
      <c r="H19" s="1331"/>
      <c r="I19" s="1331"/>
      <c r="J19" s="1331"/>
      <c r="K19" s="1331"/>
      <c r="L19" s="1331"/>
    </row>
    <row r="20" spans="3:12" x14ac:dyDescent="0.2">
      <c r="E20" s="1331"/>
      <c r="F20" s="1331"/>
      <c r="G20" s="1331"/>
      <c r="H20" s="1331"/>
      <c r="I20" s="1331"/>
      <c r="J20" s="1331"/>
      <c r="K20" s="1331"/>
      <c r="L20" s="1331"/>
    </row>
    <row r="21" spans="3:12" x14ac:dyDescent="0.2">
      <c r="E21" s="1331"/>
      <c r="F21" s="1331"/>
      <c r="G21" s="1331"/>
      <c r="H21" s="1331"/>
      <c r="I21" s="1331"/>
      <c r="J21" s="1331"/>
      <c r="K21" s="1331"/>
      <c r="L21" s="1331"/>
    </row>
    <row r="22" spans="3:12" x14ac:dyDescent="0.2">
      <c r="C22" s="1321" t="s">
        <v>672</v>
      </c>
      <c r="D22" s="1321"/>
      <c r="E22" s="1321"/>
      <c r="F22" s="1321"/>
      <c r="G22" s="1321"/>
      <c r="H22" s="1321"/>
      <c r="I22" s="1321"/>
      <c r="J22" s="1321"/>
      <c r="K22" s="1321"/>
      <c r="L22" s="1321"/>
    </row>
    <row r="23" spans="3:12" x14ac:dyDescent="0.2">
      <c r="D23" s="1331" t="s">
        <v>673</v>
      </c>
      <c r="E23" s="1331"/>
      <c r="F23" s="1331"/>
      <c r="G23" s="1331"/>
      <c r="H23" s="1331"/>
      <c r="I23" s="1331"/>
      <c r="J23" s="1331"/>
      <c r="K23" s="1331"/>
      <c r="L23" s="1331"/>
    </row>
    <row r="24" spans="3:12" x14ac:dyDescent="0.2">
      <c r="D24" s="1331"/>
      <c r="E24" s="1331"/>
      <c r="F24" s="1331"/>
      <c r="G24" s="1331"/>
      <c r="H24" s="1331"/>
      <c r="I24" s="1331"/>
      <c r="J24" s="1331"/>
      <c r="K24" s="1331"/>
      <c r="L24" s="1331"/>
    </row>
    <row r="25" spans="3:12" x14ac:dyDescent="0.2">
      <c r="E25" s="1333" t="s">
        <v>674</v>
      </c>
      <c r="F25" s="1331"/>
      <c r="G25" s="1331"/>
      <c r="H25" s="1331"/>
      <c r="I25" s="1331"/>
      <c r="J25" s="1331"/>
      <c r="K25" s="1331"/>
      <c r="L25" s="1331"/>
    </row>
    <row r="26" spans="3:12" x14ac:dyDescent="0.2">
      <c r="E26" s="1331"/>
      <c r="F26" s="1331"/>
      <c r="G26" s="1331"/>
      <c r="H26" s="1331"/>
      <c r="I26" s="1331"/>
      <c r="J26" s="1331"/>
      <c r="K26" s="1331"/>
      <c r="L26" s="1331"/>
    </row>
    <row r="27" spans="3:12" x14ac:dyDescent="0.2">
      <c r="C27" s="1321" t="s">
        <v>675</v>
      </c>
      <c r="D27" s="1321"/>
      <c r="E27" s="1321"/>
      <c r="F27" s="1321"/>
      <c r="G27" s="1321"/>
      <c r="H27" s="1321"/>
      <c r="I27" s="1321"/>
      <c r="J27" s="1321"/>
      <c r="K27" s="1321"/>
      <c r="L27" s="1321"/>
    </row>
    <row r="28" spans="3:12" x14ac:dyDescent="0.2">
      <c r="D28" s="1331" t="s">
        <v>676</v>
      </c>
      <c r="E28" s="1331"/>
      <c r="F28" s="1331"/>
      <c r="G28" s="1331"/>
      <c r="H28" s="1331"/>
      <c r="I28" s="1331"/>
      <c r="J28" s="1331"/>
      <c r="K28" s="1331"/>
      <c r="L28" s="1331"/>
    </row>
    <row r="29" spans="3:12" x14ac:dyDescent="0.2">
      <c r="D29" s="1331"/>
      <c r="E29" s="1331"/>
      <c r="F29" s="1331"/>
      <c r="G29" s="1331"/>
      <c r="H29" s="1331"/>
      <c r="I29" s="1331"/>
      <c r="J29" s="1331"/>
      <c r="K29" s="1331"/>
      <c r="L29" s="1331"/>
    </row>
  </sheetData>
  <sheetProtection sheet="1" objects="1" scenarios="1"/>
  <mergeCells count="14">
    <mergeCell ref="B2:L2"/>
    <mergeCell ref="B4:L4"/>
    <mergeCell ref="D6:L7"/>
    <mergeCell ref="D9:L11"/>
    <mergeCell ref="C8:L8"/>
    <mergeCell ref="C5:L5"/>
    <mergeCell ref="C12:L12"/>
    <mergeCell ref="D23:L24"/>
    <mergeCell ref="E25:L26"/>
    <mergeCell ref="D28:L29"/>
    <mergeCell ref="D13:L17"/>
    <mergeCell ref="E18:L21"/>
    <mergeCell ref="C27:L27"/>
    <mergeCell ref="C22:L22"/>
  </mergeCells>
  <phoneticPr fontId="38"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9"/>
  <sheetViews>
    <sheetView zoomScaleNormal="100" workbookViewId="0">
      <selection activeCell="N2" sqref="N2"/>
    </sheetView>
  </sheetViews>
  <sheetFormatPr defaultColWidth="9.140625" defaultRowHeight="12.75" x14ac:dyDescent="0.2"/>
  <cols>
    <col min="1" max="1" width="3" style="960" customWidth="1"/>
    <col min="2" max="2" width="4.140625" style="960" customWidth="1"/>
    <col min="3" max="4" width="4.28515625" style="960" customWidth="1"/>
    <col min="5" max="11" width="9.140625" style="960"/>
    <col min="12" max="12" width="13.85546875" style="960" customWidth="1"/>
    <col min="13" max="16384" width="9.140625" style="960"/>
  </cols>
  <sheetData>
    <row r="1" spans="2:12" ht="40.15" customHeight="1" x14ac:dyDescent="0.2"/>
    <row r="2" spans="2:12" s="1072" customFormat="1" ht="18" x14ac:dyDescent="0.25">
      <c r="B2" s="1327" t="s">
        <v>677</v>
      </c>
      <c r="C2" s="1327"/>
      <c r="D2" s="1327"/>
      <c r="E2" s="1327"/>
      <c r="F2" s="1327"/>
      <c r="G2" s="1327"/>
      <c r="H2" s="1327"/>
      <c r="I2" s="1327"/>
      <c r="J2" s="1327"/>
      <c r="K2" s="1327"/>
      <c r="L2" s="1327"/>
    </row>
    <row r="3" spans="2:12" s="1072" customFormat="1" ht="12.75" customHeight="1" x14ac:dyDescent="0.25">
      <c r="B3" s="1071"/>
      <c r="C3" s="1071"/>
      <c r="D3" s="1071"/>
      <c r="E3" s="1071"/>
      <c r="F3" s="1071"/>
      <c r="G3" s="1071"/>
      <c r="H3" s="1071"/>
      <c r="I3" s="1071"/>
      <c r="J3" s="1071"/>
      <c r="K3" s="1071"/>
      <c r="L3" s="1071"/>
    </row>
    <row r="4" spans="2:12" s="1073" customFormat="1" ht="15.75" customHeight="1" x14ac:dyDescent="0.25">
      <c r="B4" s="1326" t="s">
        <v>678</v>
      </c>
      <c r="C4" s="1326"/>
      <c r="D4" s="1326"/>
      <c r="E4" s="1326"/>
      <c r="F4" s="1326"/>
      <c r="G4" s="1326"/>
      <c r="H4" s="1326"/>
      <c r="I4" s="1326"/>
      <c r="J4" s="1326"/>
      <c r="K4" s="1326"/>
      <c r="L4" s="1326"/>
    </row>
    <row r="5" spans="2:12" s="1077" customFormat="1" ht="12.75" customHeight="1" x14ac:dyDescent="0.2">
      <c r="B5" s="1074"/>
      <c r="C5" s="1334" t="s">
        <v>679</v>
      </c>
      <c r="D5" s="1334"/>
      <c r="E5" s="1334"/>
      <c r="F5" s="1334"/>
      <c r="G5" s="1334"/>
      <c r="H5" s="1334"/>
      <c r="I5" s="1334"/>
      <c r="J5" s="1334"/>
      <c r="K5" s="1334"/>
      <c r="L5" s="1334"/>
    </row>
    <row r="6" spans="2:12" s="1077" customFormat="1" ht="12.75" customHeight="1" x14ac:dyDescent="0.2">
      <c r="B6" s="1074"/>
      <c r="C6" s="1334"/>
      <c r="D6" s="1334"/>
      <c r="E6" s="1334"/>
      <c r="F6" s="1334"/>
      <c r="G6" s="1334"/>
      <c r="H6" s="1334"/>
      <c r="I6" s="1334"/>
      <c r="J6" s="1334"/>
      <c r="K6" s="1334"/>
      <c r="L6" s="1334"/>
    </row>
    <row r="7" spans="2:12" s="1077" customFormat="1" ht="12.75" customHeight="1" x14ac:dyDescent="0.2">
      <c r="B7" s="1074"/>
      <c r="C7" s="1334" t="s">
        <v>680</v>
      </c>
      <c r="D7" s="1334"/>
      <c r="E7" s="1334"/>
      <c r="F7" s="1334"/>
      <c r="G7" s="1334"/>
      <c r="H7" s="1334"/>
      <c r="I7" s="1334"/>
      <c r="J7" s="1334"/>
      <c r="K7" s="1334"/>
      <c r="L7" s="1334"/>
    </row>
    <row r="8" spans="2:12" s="1077" customFormat="1" ht="12.75" customHeight="1" x14ac:dyDescent="0.2">
      <c r="B8" s="1074"/>
      <c r="C8" s="1324"/>
      <c r="D8" s="1324"/>
      <c r="E8" s="1324"/>
      <c r="F8" s="1324"/>
      <c r="G8" s="1324"/>
      <c r="H8" s="1324"/>
      <c r="I8" s="1324"/>
      <c r="J8" s="1324"/>
      <c r="K8" s="1324"/>
      <c r="L8" s="1324"/>
    </row>
    <row r="9" spans="2:12" s="1077" customFormat="1" ht="12.75" customHeight="1" x14ac:dyDescent="0.2">
      <c r="B9" s="1074"/>
      <c r="C9" s="1324"/>
      <c r="D9" s="1324"/>
      <c r="E9" s="1324"/>
      <c r="F9" s="1324"/>
      <c r="G9" s="1324"/>
      <c r="H9" s="1324"/>
      <c r="I9" s="1324"/>
      <c r="J9" s="1324"/>
      <c r="K9" s="1324"/>
      <c r="L9" s="1324"/>
    </row>
    <row r="10" spans="2:12" x14ac:dyDescent="0.2">
      <c r="C10" s="1330" t="s">
        <v>681</v>
      </c>
      <c r="D10" s="1330"/>
      <c r="E10" s="1330"/>
      <c r="F10" s="1330"/>
      <c r="G10" s="1330"/>
      <c r="H10" s="1330"/>
      <c r="I10" s="1330"/>
      <c r="J10" s="1330"/>
      <c r="K10" s="1330"/>
      <c r="L10" s="1330"/>
    </row>
    <row r="11" spans="2:12" x14ac:dyDescent="0.2">
      <c r="C11" s="1324" t="s">
        <v>18</v>
      </c>
      <c r="D11" s="1324"/>
      <c r="E11" s="1324"/>
      <c r="F11" s="1324"/>
      <c r="G11" s="1324"/>
      <c r="H11" s="1324"/>
      <c r="I11" s="1324"/>
      <c r="J11" s="1324"/>
      <c r="K11" s="1324"/>
      <c r="L11" s="1324"/>
    </row>
    <row r="12" spans="2:12" x14ac:dyDescent="0.2">
      <c r="C12" s="1324"/>
      <c r="D12" s="1324"/>
      <c r="E12" s="1324"/>
      <c r="F12" s="1324"/>
      <c r="G12" s="1324"/>
      <c r="H12" s="1324"/>
      <c r="I12" s="1324"/>
      <c r="J12" s="1324"/>
      <c r="K12" s="1324"/>
      <c r="L12" s="1324"/>
    </row>
    <row r="14" spans="2:12" ht="15.75" customHeight="1" x14ac:dyDescent="0.2">
      <c r="B14" s="1326" t="s">
        <v>682</v>
      </c>
      <c r="C14" s="1326"/>
      <c r="D14" s="1326"/>
      <c r="E14" s="1326"/>
      <c r="F14" s="1326"/>
      <c r="G14" s="1326"/>
      <c r="H14" s="1326"/>
      <c r="I14" s="1326"/>
      <c r="J14" s="1326"/>
      <c r="K14" s="1326"/>
      <c r="L14" s="1326"/>
    </row>
    <row r="15" spans="2:12" ht="15" customHeight="1" x14ac:dyDescent="0.2">
      <c r="B15" s="1326"/>
      <c r="C15" s="1326"/>
      <c r="D15" s="1326"/>
      <c r="E15" s="1326"/>
      <c r="F15" s="1326"/>
      <c r="G15" s="1326"/>
      <c r="H15" s="1326"/>
      <c r="I15" s="1326"/>
      <c r="J15" s="1326"/>
      <c r="K15" s="1326"/>
      <c r="L15" s="1326"/>
    </row>
    <row r="16" spans="2:12" x14ac:dyDescent="0.2">
      <c r="C16" s="1328" t="s">
        <v>683</v>
      </c>
      <c r="D16" s="1331"/>
      <c r="E16" s="1331"/>
      <c r="F16" s="1331"/>
      <c r="G16" s="1331"/>
      <c r="H16" s="1331"/>
      <c r="I16" s="1331"/>
      <c r="J16" s="1331"/>
      <c r="K16" s="1331"/>
      <c r="L16" s="1331"/>
    </row>
    <row r="17" spans="3:12" x14ac:dyDescent="0.2">
      <c r="C17" s="1331"/>
      <c r="D17" s="1331"/>
      <c r="E17" s="1331"/>
      <c r="F17" s="1331"/>
      <c r="G17" s="1331"/>
      <c r="H17" s="1331"/>
      <c r="I17" s="1331"/>
      <c r="J17" s="1331"/>
      <c r="K17" s="1331"/>
      <c r="L17" s="1331"/>
    </row>
    <row r="18" spans="3:12" x14ac:dyDescent="0.2">
      <c r="D18" s="1331" t="s">
        <v>0</v>
      </c>
      <c r="E18" s="1331"/>
      <c r="F18" s="1331"/>
      <c r="G18" s="1331"/>
      <c r="H18" s="1331"/>
      <c r="I18" s="1331"/>
      <c r="J18" s="1331"/>
      <c r="K18" s="1331"/>
      <c r="L18" s="1331"/>
    </row>
    <row r="19" spans="3:12" x14ac:dyDescent="0.2">
      <c r="D19" s="1331"/>
      <c r="E19" s="1331"/>
      <c r="F19" s="1331"/>
      <c r="G19" s="1331"/>
      <c r="H19" s="1331"/>
      <c r="I19" s="1331"/>
      <c r="J19" s="1331"/>
      <c r="K19" s="1331"/>
      <c r="L19" s="1331"/>
    </row>
    <row r="20" spans="3:12" x14ac:dyDescent="0.2">
      <c r="E20" s="1333" t="s">
        <v>1</v>
      </c>
      <c r="F20" s="1331"/>
      <c r="G20" s="1331"/>
      <c r="H20" s="1331"/>
      <c r="I20" s="1331"/>
      <c r="J20" s="1331"/>
      <c r="K20" s="1331"/>
      <c r="L20" s="1331"/>
    </row>
    <row r="21" spans="3:12" x14ac:dyDescent="0.2">
      <c r="E21" s="1331"/>
      <c r="F21" s="1331"/>
      <c r="G21" s="1331"/>
      <c r="H21" s="1331"/>
      <c r="I21" s="1331"/>
      <c r="J21" s="1331"/>
      <c r="K21" s="1331"/>
      <c r="L21" s="1331"/>
    </row>
    <row r="22" spans="3:12" x14ac:dyDescent="0.2">
      <c r="C22" s="1321" t="s">
        <v>2</v>
      </c>
      <c r="D22" s="1321"/>
      <c r="E22" s="1321"/>
      <c r="F22" s="1321"/>
      <c r="G22" s="1321"/>
      <c r="H22" s="1321"/>
      <c r="I22" s="1321"/>
      <c r="J22" s="1321"/>
      <c r="K22" s="1321"/>
      <c r="L22" s="1321"/>
    </row>
    <row r="23" spans="3:12" x14ac:dyDescent="0.2">
      <c r="D23" s="1331" t="s">
        <v>3</v>
      </c>
      <c r="E23" s="1331"/>
      <c r="F23" s="1331"/>
      <c r="G23" s="1331"/>
      <c r="H23" s="1331"/>
      <c r="I23" s="1331"/>
      <c r="J23" s="1331"/>
      <c r="K23" s="1331"/>
      <c r="L23" s="1331"/>
    </row>
    <row r="24" spans="3:12" x14ac:dyDescent="0.2">
      <c r="D24" s="1331"/>
      <c r="E24" s="1331"/>
      <c r="F24" s="1331"/>
      <c r="G24" s="1331"/>
      <c r="H24" s="1331"/>
      <c r="I24" s="1331"/>
      <c r="J24" s="1331"/>
      <c r="K24" s="1331"/>
      <c r="L24" s="1331"/>
    </row>
    <row r="25" spans="3:12" x14ac:dyDescent="0.2">
      <c r="E25" s="1333" t="s">
        <v>4</v>
      </c>
      <c r="F25" s="1331"/>
      <c r="G25" s="1331"/>
      <c r="H25" s="1331"/>
      <c r="I25" s="1331"/>
      <c r="J25" s="1331"/>
      <c r="K25" s="1331"/>
      <c r="L25" s="1331"/>
    </row>
    <row r="26" spans="3:12" x14ac:dyDescent="0.2">
      <c r="E26" s="1331"/>
      <c r="F26" s="1331"/>
      <c r="G26" s="1331"/>
      <c r="H26" s="1331"/>
      <c r="I26" s="1331"/>
      <c r="J26" s="1331"/>
      <c r="K26" s="1331"/>
      <c r="L26" s="1331"/>
    </row>
    <row r="27" spans="3:12" x14ac:dyDescent="0.2">
      <c r="C27" s="1321" t="s">
        <v>5</v>
      </c>
      <c r="D27" s="1321"/>
      <c r="E27" s="1321"/>
      <c r="F27" s="1321"/>
      <c r="G27" s="1321"/>
      <c r="H27" s="1321"/>
      <c r="I27" s="1321"/>
      <c r="J27" s="1321"/>
      <c r="K27" s="1321"/>
      <c r="L27" s="1321"/>
    </row>
    <row r="28" spans="3:12" x14ac:dyDescent="0.2">
      <c r="D28" s="1335" t="s">
        <v>6</v>
      </c>
      <c r="E28" s="1335"/>
      <c r="F28" s="1335"/>
      <c r="G28" s="1335"/>
      <c r="H28" s="1335"/>
      <c r="I28" s="1335"/>
      <c r="J28" s="1335"/>
      <c r="K28" s="1335"/>
      <c r="L28" s="1335"/>
    </row>
    <row r="29" spans="3:12" x14ac:dyDescent="0.2">
      <c r="D29" s="1335"/>
      <c r="E29" s="1335"/>
      <c r="F29" s="1335"/>
      <c r="G29" s="1335"/>
      <c r="H29" s="1335"/>
      <c r="I29" s="1335"/>
      <c r="J29" s="1335"/>
      <c r="K29" s="1335"/>
      <c r="L29" s="1335"/>
    </row>
    <row r="30" spans="3:12" x14ac:dyDescent="0.2">
      <c r="E30" s="1333" t="s">
        <v>7</v>
      </c>
      <c r="F30" s="1331"/>
      <c r="G30" s="1331"/>
      <c r="H30" s="1331"/>
      <c r="I30" s="1331"/>
      <c r="J30" s="1331"/>
      <c r="K30" s="1331"/>
      <c r="L30" s="1331"/>
    </row>
    <row r="31" spans="3:12" x14ac:dyDescent="0.2">
      <c r="E31" s="1331"/>
      <c r="F31" s="1331"/>
      <c r="G31" s="1331"/>
      <c r="H31" s="1331"/>
      <c r="I31" s="1331"/>
      <c r="J31" s="1331"/>
      <c r="K31" s="1331"/>
      <c r="L31" s="1331"/>
    </row>
    <row r="32" spans="3:12" x14ac:dyDescent="0.2">
      <c r="C32" s="1321" t="s">
        <v>8</v>
      </c>
      <c r="D32" s="1321"/>
      <c r="E32" s="1321"/>
      <c r="F32" s="1321"/>
      <c r="G32" s="1321"/>
      <c r="H32" s="1321"/>
      <c r="I32" s="1321"/>
      <c r="J32" s="1321"/>
      <c r="K32" s="1321"/>
      <c r="L32" s="1321"/>
    </row>
    <row r="33" spans="2:12" x14ac:dyDescent="0.2">
      <c r="D33" s="1331" t="s">
        <v>9</v>
      </c>
      <c r="E33" s="1331"/>
      <c r="F33" s="1331"/>
      <c r="G33" s="1331"/>
      <c r="H33" s="1331"/>
      <c r="I33" s="1331"/>
      <c r="J33" s="1331"/>
      <c r="K33" s="1331"/>
      <c r="L33" s="1331"/>
    </row>
    <row r="34" spans="2:12" x14ac:dyDescent="0.2">
      <c r="D34" s="1331"/>
      <c r="E34" s="1331"/>
      <c r="F34" s="1331"/>
      <c r="G34" s="1331"/>
      <c r="H34" s="1331"/>
      <c r="I34" s="1331"/>
      <c r="J34" s="1331"/>
      <c r="K34" s="1331"/>
      <c r="L34" s="1331"/>
    </row>
    <row r="36" spans="2:12" ht="15.75" customHeight="1" x14ac:dyDescent="0.25">
      <c r="B36" s="1326" t="s">
        <v>10</v>
      </c>
      <c r="C36" s="1326"/>
      <c r="D36" s="1326"/>
      <c r="E36" s="1326"/>
      <c r="F36" s="1326"/>
      <c r="G36" s="1326"/>
      <c r="H36" s="1326"/>
      <c r="I36" s="1326"/>
      <c r="J36" s="1326"/>
      <c r="K36" s="1326"/>
      <c r="L36" s="1326"/>
    </row>
    <row r="37" spans="2:12" x14ac:dyDescent="0.2">
      <c r="C37" s="1328" t="s">
        <v>11</v>
      </c>
      <c r="D37" s="1331"/>
      <c r="E37" s="1331"/>
      <c r="F37" s="1331"/>
      <c r="G37" s="1331"/>
      <c r="H37" s="1331"/>
      <c r="I37" s="1331"/>
      <c r="J37" s="1331"/>
      <c r="K37" s="1331"/>
      <c r="L37" s="1331"/>
    </row>
    <row r="38" spans="2:12" x14ac:dyDescent="0.2">
      <c r="C38" s="1331"/>
      <c r="D38" s="1331"/>
      <c r="E38" s="1331"/>
      <c r="F38" s="1331"/>
      <c r="G38" s="1331"/>
      <c r="H38" s="1331"/>
      <c r="I38" s="1331"/>
      <c r="J38" s="1331"/>
      <c r="K38" s="1331"/>
      <c r="L38" s="1331"/>
    </row>
    <row r="39" spans="2:12" x14ac:dyDescent="0.2">
      <c r="C39" s="1328" t="s">
        <v>12</v>
      </c>
      <c r="D39" s="1331"/>
      <c r="E39" s="1331"/>
      <c r="F39" s="1331"/>
      <c r="G39" s="1331"/>
      <c r="H39" s="1331"/>
      <c r="I39" s="1331"/>
      <c r="J39" s="1331"/>
      <c r="K39" s="1331"/>
      <c r="L39" s="1331"/>
    </row>
    <row r="40" spans="2:12" x14ac:dyDescent="0.2">
      <c r="C40" s="1331"/>
      <c r="D40" s="1331"/>
      <c r="E40" s="1331"/>
      <c r="F40" s="1331"/>
      <c r="G40" s="1331"/>
      <c r="H40" s="1331"/>
      <c r="I40" s="1331"/>
      <c r="J40" s="1331"/>
      <c r="K40" s="1331"/>
      <c r="L40" s="1331"/>
    </row>
    <row r="41" spans="2:12" x14ac:dyDescent="0.2">
      <c r="D41" s="1331" t="s">
        <v>13</v>
      </c>
      <c r="E41" s="1331"/>
      <c r="F41" s="1331"/>
      <c r="G41" s="1331"/>
      <c r="H41" s="1331"/>
      <c r="I41" s="1331"/>
      <c r="J41" s="1331"/>
      <c r="K41" s="1331"/>
      <c r="L41" s="1331"/>
    </row>
    <row r="42" spans="2:12" x14ac:dyDescent="0.2">
      <c r="D42" s="1331"/>
      <c r="E42" s="1331"/>
      <c r="F42" s="1331"/>
      <c r="G42" s="1331"/>
      <c r="H42" s="1331"/>
      <c r="I42" s="1331"/>
      <c r="J42" s="1331"/>
      <c r="K42" s="1331"/>
      <c r="L42" s="1331"/>
    </row>
    <row r="43" spans="2:12" x14ac:dyDescent="0.2">
      <c r="C43" s="1328" t="s">
        <v>14</v>
      </c>
      <c r="D43" s="1331"/>
      <c r="E43" s="1331"/>
      <c r="F43" s="1331"/>
      <c r="G43" s="1331"/>
      <c r="H43" s="1331"/>
      <c r="I43" s="1331"/>
      <c r="J43" s="1331"/>
      <c r="K43" s="1331"/>
      <c r="L43" s="1331"/>
    </row>
    <row r="44" spans="2:12" x14ac:dyDescent="0.2">
      <c r="C44" s="1331"/>
      <c r="D44" s="1331"/>
      <c r="E44" s="1331"/>
      <c r="F44" s="1331"/>
      <c r="G44" s="1331"/>
      <c r="H44" s="1331"/>
      <c r="I44" s="1331"/>
      <c r="J44" s="1331"/>
      <c r="K44" s="1331"/>
      <c r="L44" s="1331"/>
    </row>
    <row r="45" spans="2:12" x14ac:dyDescent="0.2">
      <c r="D45" s="1331" t="s">
        <v>15</v>
      </c>
      <c r="E45" s="1331"/>
      <c r="F45" s="1331"/>
      <c r="G45" s="1331"/>
      <c r="H45" s="1331"/>
      <c r="I45" s="1331"/>
      <c r="J45" s="1331"/>
      <c r="K45" s="1331"/>
      <c r="L45" s="1331"/>
    </row>
    <row r="46" spans="2:12" x14ac:dyDescent="0.2">
      <c r="D46" s="1331"/>
      <c r="E46" s="1331"/>
      <c r="F46" s="1331"/>
      <c r="G46" s="1331"/>
      <c r="H46" s="1331"/>
      <c r="I46" s="1331"/>
      <c r="J46" s="1331"/>
      <c r="K46" s="1331"/>
      <c r="L46" s="1331"/>
    </row>
    <row r="47" spans="2:12" x14ac:dyDescent="0.2">
      <c r="D47" s="1331"/>
      <c r="E47" s="1331"/>
      <c r="F47" s="1331"/>
      <c r="G47" s="1331"/>
      <c r="H47" s="1331"/>
      <c r="I47" s="1331"/>
      <c r="J47" s="1331"/>
      <c r="K47" s="1331"/>
      <c r="L47" s="1331"/>
    </row>
    <row r="48" spans="2:12" x14ac:dyDescent="0.2">
      <c r="D48" s="1331"/>
      <c r="E48" s="1331"/>
      <c r="F48" s="1331"/>
      <c r="G48" s="1331"/>
      <c r="H48" s="1331"/>
      <c r="I48" s="1331"/>
      <c r="J48" s="1331"/>
      <c r="K48" s="1331"/>
      <c r="L48" s="1331"/>
    </row>
    <row r="49" spans="2:12" x14ac:dyDescent="0.2">
      <c r="D49" s="1331"/>
      <c r="E49" s="1331"/>
      <c r="F49" s="1331"/>
      <c r="G49" s="1331"/>
      <c r="H49" s="1331"/>
      <c r="I49" s="1331"/>
      <c r="J49" s="1331"/>
      <c r="K49" s="1331"/>
      <c r="L49" s="1331"/>
    </row>
    <row r="50" spans="2:12" x14ac:dyDescent="0.2">
      <c r="D50" s="1331"/>
      <c r="E50" s="1331"/>
      <c r="F50" s="1331"/>
      <c r="G50" s="1331"/>
      <c r="H50" s="1331"/>
      <c r="I50" s="1331"/>
      <c r="J50" s="1331"/>
      <c r="K50" s="1331"/>
      <c r="L50" s="1331"/>
    </row>
    <row r="51" spans="2:12" x14ac:dyDescent="0.2">
      <c r="C51" s="1328" t="s">
        <v>16</v>
      </c>
      <c r="D51" s="1331"/>
      <c r="E51" s="1331"/>
      <c r="F51" s="1331"/>
      <c r="G51" s="1331"/>
      <c r="H51" s="1331"/>
      <c r="I51" s="1331"/>
      <c r="J51" s="1331"/>
      <c r="K51" s="1331"/>
      <c r="L51" s="1331"/>
    </row>
    <row r="52" spans="2:12" x14ac:dyDescent="0.2">
      <c r="C52" s="1331"/>
      <c r="D52" s="1331"/>
      <c r="E52" s="1331"/>
      <c r="F52" s="1331"/>
      <c r="G52" s="1331"/>
      <c r="H52" s="1331"/>
      <c r="I52" s="1331"/>
      <c r="J52" s="1331"/>
      <c r="K52" s="1331"/>
      <c r="L52" s="1331"/>
    </row>
    <row r="54" spans="2:12" ht="15.75" customHeight="1" x14ac:dyDescent="0.25">
      <c r="B54" s="1326" t="s">
        <v>19</v>
      </c>
      <c r="C54" s="1326"/>
      <c r="D54" s="1326"/>
      <c r="E54" s="1326"/>
      <c r="F54" s="1326"/>
      <c r="G54" s="1326"/>
      <c r="H54" s="1326"/>
      <c r="I54" s="1326"/>
      <c r="J54" s="1326"/>
      <c r="K54" s="1326"/>
      <c r="L54" s="1326"/>
    </row>
    <row r="55" spans="2:12" ht="12.75" customHeight="1" x14ac:dyDescent="0.2">
      <c r="C55" s="1331" t="s">
        <v>17</v>
      </c>
      <c r="D55" s="1331"/>
      <c r="E55" s="1331"/>
      <c r="F55" s="1331"/>
      <c r="G55" s="1331"/>
      <c r="H55" s="1331"/>
      <c r="I55" s="1331"/>
      <c r="J55" s="1331"/>
      <c r="K55" s="1331"/>
      <c r="L55" s="1331"/>
    </row>
    <row r="56" spans="2:12" x14ac:dyDescent="0.2">
      <c r="C56" s="1331"/>
      <c r="D56" s="1331"/>
      <c r="E56" s="1331"/>
      <c r="F56" s="1331"/>
      <c r="G56" s="1331"/>
      <c r="H56" s="1331"/>
      <c r="I56" s="1331"/>
      <c r="J56" s="1331"/>
      <c r="K56" s="1331"/>
      <c r="L56" s="1331"/>
    </row>
    <row r="57" spans="2:12" x14ac:dyDescent="0.2">
      <c r="C57" s="1331"/>
      <c r="D57" s="1331"/>
      <c r="E57" s="1331"/>
      <c r="F57" s="1331"/>
      <c r="G57" s="1331"/>
      <c r="H57" s="1331"/>
      <c r="I57" s="1331"/>
      <c r="J57" s="1331"/>
      <c r="K57" s="1331"/>
      <c r="L57" s="1331"/>
    </row>
    <row r="58" spans="2:12" x14ac:dyDescent="0.2">
      <c r="C58" s="1331"/>
      <c r="D58" s="1331"/>
      <c r="E58" s="1331"/>
      <c r="F58" s="1331"/>
      <c r="G58" s="1331"/>
      <c r="H58" s="1331"/>
      <c r="I58" s="1331"/>
      <c r="J58" s="1331"/>
      <c r="K58" s="1331"/>
      <c r="L58" s="1331"/>
    </row>
    <row r="59" spans="2:12" x14ac:dyDescent="0.2">
      <c r="C59" s="1331"/>
      <c r="D59" s="1331"/>
      <c r="E59" s="1331"/>
      <c r="F59" s="1331"/>
      <c r="G59" s="1331"/>
      <c r="H59" s="1331"/>
      <c r="I59" s="1331"/>
      <c r="J59" s="1331"/>
      <c r="K59" s="1331"/>
      <c r="L59" s="1331"/>
    </row>
  </sheetData>
  <sheetProtection sheet="1" objects="1" scenarios="1"/>
  <mergeCells count="27">
    <mergeCell ref="D41:L42"/>
    <mergeCell ref="B2:L2"/>
    <mergeCell ref="D23:L24"/>
    <mergeCell ref="E25:L26"/>
    <mergeCell ref="D28:L29"/>
    <mergeCell ref="E30:L31"/>
    <mergeCell ref="C39:L40"/>
    <mergeCell ref="C32:L32"/>
    <mergeCell ref="E20:L21"/>
    <mergeCell ref="C22:L22"/>
    <mergeCell ref="C37:L38"/>
    <mergeCell ref="C55:L59"/>
    <mergeCell ref="B4:L4"/>
    <mergeCell ref="C10:L10"/>
    <mergeCell ref="C11:L12"/>
    <mergeCell ref="B14:L15"/>
    <mergeCell ref="C16:L17"/>
    <mergeCell ref="C5:L6"/>
    <mergeCell ref="C7:L9"/>
    <mergeCell ref="B54:L54"/>
    <mergeCell ref="C27:L27"/>
    <mergeCell ref="C43:L44"/>
    <mergeCell ref="D45:L50"/>
    <mergeCell ref="C51:L52"/>
    <mergeCell ref="D33:L34"/>
    <mergeCell ref="B36:L36"/>
    <mergeCell ref="D18:L19"/>
  </mergeCells>
  <phoneticPr fontId="38" type="noConversion"/>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6"/>
  <sheetViews>
    <sheetView zoomScaleNormal="100" workbookViewId="0">
      <selection activeCell="O2" sqref="O2"/>
    </sheetView>
  </sheetViews>
  <sheetFormatPr defaultColWidth="9.140625" defaultRowHeight="12.75" x14ac:dyDescent="0.2"/>
  <cols>
    <col min="1" max="1" width="3" style="960" customWidth="1"/>
    <col min="2" max="2" width="4.140625" style="960" customWidth="1"/>
    <col min="3" max="6" width="4.28515625" style="960" customWidth="1"/>
    <col min="7" max="11" width="9.140625" style="960"/>
    <col min="12" max="12" width="22.42578125" style="960" customWidth="1"/>
    <col min="13" max="16384" width="9.140625" style="960"/>
  </cols>
  <sheetData>
    <row r="1" spans="2:12" ht="40.15" customHeight="1" x14ac:dyDescent="0.2"/>
    <row r="2" spans="2:12" s="1072" customFormat="1" ht="18" x14ac:dyDescent="0.25">
      <c r="B2" s="1327" t="s">
        <v>20</v>
      </c>
      <c r="C2" s="1327"/>
      <c r="D2" s="1327"/>
      <c r="E2" s="1327"/>
      <c r="F2" s="1327"/>
      <c r="G2" s="1327"/>
      <c r="H2" s="1327"/>
      <c r="I2" s="1327"/>
      <c r="J2" s="1327"/>
      <c r="K2" s="1327"/>
      <c r="L2" s="1327"/>
    </row>
    <row r="3" spans="2:12" s="1072" customFormat="1" ht="12.75" customHeight="1" x14ac:dyDescent="0.25">
      <c r="B3" s="1071"/>
      <c r="C3" s="1071"/>
      <c r="D3" s="1071"/>
      <c r="E3" s="1071"/>
      <c r="F3" s="1071"/>
      <c r="G3" s="1071"/>
      <c r="H3" s="1071"/>
      <c r="I3" s="1071"/>
      <c r="J3" s="1071"/>
      <c r="K3" s="1071"/>
      <c r="L3" s="1071"/>
    </row>
    <row r="4" spans="2:12" s="1073" customFormat="1" ht="15.75" customHeight="1" x14ac:dyDescent="0.25">
      <c r="B4" s="1326" t="s">
        <v>678</v>
      </c>
      <c r="C4" s="1326"/>
      <c r="D4" s="1326"/>
      <c r="E4" s="1326"/>
      <c r="F4" s="1326"/>
      <c r="G4" s="1326"/>
      <c r="H4" s="1326"/>
      <c r="I4" s="1326"/>
      <c r="J4" s="1326"/>
      <c r="K4" s="1326"/>
      <c r="L4" s="1326"/>
    </row>
    <row r="5" spans="2:12" s="1077" customFormat="1" ht="12.75" customHeight="1" x14ac:dyDescent="0.2">
      <c r="B5" s="1074"/>
      <c r="C5" s="1334" t="s">
        <v>21</v>
      </c>
      <c r="D5" s="1334"/>
      <c r="E5" s="1334"/>
      <c r="F5" s="1334"/>
      <c r="G5" s="1334"/>
      <c r="H5" s="1334"/>
      <c r="I5" s="1334"/>
      <c r="J5" s="1334"/>
      <c r="K5" s="1334"/>
      <c r="L5" s="1334"/>
    </row>
    <row r="6" spans="2:12" s="1077" customFormat="1" ht="12.75" customHeight="1" x14ac:dyDescent="0.2">
      <c r="B6" s="1074"/>
      <c r="C6" s="1334"/>
      <c r="D6" s="1334"/>
      <c r="E6" s="1334"/>
      <c r="F6" s="1334"/>
      <c r="G6" s="1334"/>
      <c r="H6" s="1334"/>
      <c r="I6" s="1334"/>
      <c r="J6" s="1334"/>
      <c r="K6" s="1334"/>
      <c r="L6" s="1334"/>
    </row>
    <row r="7" spans="2:12" x14ac:dyDescent="0.2">
      <c r="C7" s="1330" t="s">
        <v>681</v>
      </c>
      <c r="D7" s="1330"/>
      <c r="E7" s="1330"/>
      <c r="F7" s="1330"/>
      <c r="G7" s="1330"/>
      <c r="H7" s="1330"/>
      <c r="I7" s="1330"/>
      <c r="J7" s="1330"/>
      <c r="K7" s="1330"/>
      <c r="L7" s="1330"/>
    </row>
    <row r="8" spans="2:12" x14ac:dyDescent="0.2">
      <c r="C8" s="1324" t="s">
        <v>18</v>
      </c>
      <c r="D8" s="1324"/>
      <c r="E8" s="1324"/>
      <c r="F8" s="1324"/>
      <c r="G8" s="1324"/>
      <c r="H8" s="1324"/>
      <c r="I8" s="1324"/>
      <c r="J8" s="1324"/>
      <c r="K8" s="1324"/>
      <c r="L8" s="1324"/>
    </row>
    <row r="9" spans="2:12" x14ac:dyDescent="0.2">
      <c r="C9" s="1324"/>
      <c r="D9" s="1324"/>
      <c r="E9" s="1324"/>
      <c r="F9" s="1324"/>
      <c r="G9" s="1324"/>
      <c r="H9" s="1324"/>
      <c r="I9" s="1324"/>
      <c r="J9" s="1324"/>
      <c r="K9" s="1324"/>
      <c r="L9" s="1324"/>
    </row>
    <row r="11" spans="2:12" ht="15.75" customHeight="1" x14ac:dyDescent="0.2">
      <c r="B11" s="1326" t="s">
        <v>22</v>
      </c>
      <c r="C11" s="1326"/>
      <c r="D11" s="1326"/>
      <c r="E11" s="1326"/>
      <c r="F11" s="1326"/>
      <c r="G11" s="1326"/>
      <c r="H11" s="1326"/>
      <c r="I11" s="1326"/>
      <c r="J11" s="1326"/>
      <c r="K11" s="1326"/>
      <c r="L11" s="1326"/>
    </row>
    <row r="12" spans="2:12" ht="15.75" customHeight="1" x14ac:dyDescent="0.2">
      <c r="B12" s="1326"/>
      <c r="C12" s="1326"/>
      <c r="D12" s="1326"/>
      <c r="E12" s="1326"/>
      <c r="F12" s="1326"/>
      <c r="G12" s="1326"/>
      <c r="H12" s="1326"/>
      <c r="I12" s="1326"/>
      <c r="J12" s="1326"/>
      <c r="K12" s="1326"/>
      <c r="L12" s="1326"/>
    </row>
    <row r="14" spans="2:12" ht="15.75" customHeight="1" x14ac:dyDescent="0.2">
      <c r="B14" s="1326" t="s">
        <v>23</v>
      </c>
      <c r="C14" s="1326"/>
      <c r="D14" s="1326"/>
      <c r="E14" s="1326"/>
      <c r="F14" s="1326"/>
      <c r="G14" s="1326"/>
      <c r="H14" s="1326"/>
      <c r="I14" s="1326"/>
      <c r="J14" s="1326"/>
      <c r="K14" s="1326"/>
      <c r="L14" s="1326"/>
    </row>
    <row r="15" spans="2:12" ht="15.75" customHeight="1" x14ac:dyDescent="0.2">
      <c r="B15" s="1324"/>
      <c r="C15" s="1324"/>
      <c r="D15" s="1324"/>
      <c r="E15" s="1324"/>
      <c r="F15" s="1324"/>
      <c r="G15" s="1324"/>
      <c r="H15" s="1324"/>
      <c r="I15" s="1324"/>
      <c r="J15" s="1324"/>
      <c r="K15" s="1324"/>
      <c r="L15" s="1324"/>
    </row>
    <row r="16" spans="2:12" x14ac:dyDescent="0.2">
      <c r="C16" s="1321" t="s">
        <v>24</v>
      </c>
      <c r="D16" s="1321"/>
      <c r="E16" s="1321"/>
      <c r="F16" s="1321"/>
      <c r="G16" s="1321"/>
      <c r="H16" s="1321"/>
      <c r="I16" s="1321"/>
      <c r="J16" s="1321"/>
      <c r="K16" s="1321"/>
      <c r="L16" s="1321"/>
    </row>
    <row r="17" spans="3:12" x14ac:dyDescent="0.2">
      <c r="D17" s="1330" t="s">
        <v>25</v>
      </c>
      <c r="E17" s="1330"/>
      <c r="F17" s="1330"/>
      <c r="G17" s="1330"/>
      <c r="H17" s="1330"/>
      <c r="I17" s="1330"/>
      <c r="J17" s="1330"/>
      <c r="K17" s="1330"/>
      <c r="L17" s="1330"/>
    </row>
    <row r="18" spans="3:12" x14ac:dyDescent="0.2">
      <c r="C18" s="1328" t="s">
        <v>26</v>
      </c>
      <c r="D18" s="1331"/>
      <c r="E18" s="1331"/>
      <c r="F18" s="1331"/>
      <c r="G18" s="1331"/>
      <c r="H18" s="1331"/>
      <c r="I18" s="1331"/>
      <c r="J18" s="1331"/>
      <c r="K18" s="1331"/>
      <c r="L18" s="1331"/>
    </row>
    <row r="19" spans="3:12" x14ac:dyDescent="0.2">
      <c r="C19" s="1331"/>
      <c r="D19" s="1331"/>
      <c r="E19" s="1331"/>
      <c r="F19" s="1331"/>
      <c r="G19" s="1331"/>
      <c r="H19" s="1331"/>
      <c r="I19" s="1331"/>
      <c r="J19" s="1331"/>
      <c r="K19" s="1331"/>
      <c r="L19" s="1331"/>
    </row>
    <row r="20" spans="3:12" x14ac:dyDescent="0.2">
      <c r="D20" s="1331" t="s">
        <v>27</v>
      </c>
      <c r="E20" s="1331"/>
      <c r="F20" s="1331"/>
      <c r="G20" s="1331"/>
      <c r="H20" s="1331"/>
      <c r="I20" s="1331"/>
      <c r="J20" s="1331"/>
      <c r="K20" s="1331"/>
      <c r="L20" s="1331"/>
    </row>
    <row r="21" spans="3:12" x14ac:dyDescent="0.2">
      <c r="D21" s="1331"/>
      <c r="E21" s="1331"/>
      <c r="F21" s="1331"/>
      <c r="G21" s="1331"/>
      <c r="H21" s="1331"/>
      <c r="I21" s="1331"/>
      <c r="J21" s="1331"/>
      <c r="K21" s="1331"/>
      <c r="L21" s="1331"/>
    </row>
    <row r="22" spans="3:12" x14ac:dyDescent="0.2">
      <c r="D22" s="1331"/>
      <c r="E22" s="1331"/>
      <c r="F22" s="1331"/>
      <c r="G22" s="1331"/>
      <c r="H22" s="1331"/>
      <c r="I22" s="1331"/>
      <c r="J22" s="1331"/>
      <c r="K22" s="1331"/>
      <c r="L22" s="1331"/>
    </row>
    <row r="23" spans="3:12" x14ac:dyDescent="0.2">
      <c r="D23" s="1331"/>
      <c r="E23" s="1331"/>
      <c r="F23" s="1331"/>
      <c r="G23" s="1331"/>
      <c r="H23" s="1331"/>
      <c r="I23" s="1331"/>
      <c r="J23" s="1331"/>
      <c r="K23" s="1331"/>
      <c r="L23" s="1331"/>
    </row>
    <row r="24" spans="3:12" x14ac:dyDescent="0.2">
      <c r="D24" s="1331"/>
      <c r="E24" s="1331"/>
      <c r="F24" s="1331"/>
      <c r="G24" s="1331"/>
      <c r="H24" s="1331"/>
      <c r="I24" s="1331"/>
      <c r="J24" s="1331"/>
      <c r="K24" s="1331"/>
      <c r="L24" s="1331"/>
    </row>
    <row r="25" spans="3:12" x14ac:dyDescent="0.2">
      <c r="D25" s="1331"/>
      <c r="E25" s="1331"/>
      <c r="F25" s="1331"/>
      <c r="G25" s="1331"/>
      <c r="H25" s="1331"/>
      <c r="I25" s="1331"/>
      <c r="J25" s="1331"/>
      <c r="K25" s="1331"/>
      <c r="L25" s="1331"/>
    </row>
    <row r="26" spans="3:12" x14ac:dyDescent="0.2">
      <c r="E26" s="1333" t="s">
        <v>28</v>
      </c>
      <c r="F26" s="1331"/>
      <c r="G26" s="1331"/>
      <c r="H26" s="1331"/>
      <c r="I26" s="1331"/>
      <c r="J26" s="1331"/>
      <c r="K26" s="1331"/>
      <c r="L26" s="1331"/>
    </row>
    <row r="27" spans="3:12" x14ac:dyDescent="0.2">
      <c r="E27" s="1331"/>
      <c r="F27" s="1331"/>
      <c r="G27" s="1331"/>
      <c r="H27" s="1331"/>
      <c r="I27" s="1331"/>
      <c r="J27" s="1331"/>
      <c r="K27" s="1331"/>
      <c r="L27" s="1331"/>
    </row>
    <row r="28" spans="3:12" x14ac:dyDescent="0.2">
      <c r="E28" s="1333" t="s">
        <v>29</v>
      </c>
      <c r="F28" s="1331"/>
      <c r="G28" s="1331"/>
      <c r="H28" s="1331"/>
      <c r="I28" s="1331"/>
      <c r="J28" s="1331"/>
      <c r="K28" s="1331"/>
      <c r="L28" s="1331"/>
    </row>
    <row r="29" spans="3:12" x14ac:dyDescent="0.2">
      <c r="E29" s="1331"/>
      <c r="F29" s="1331"/>
      <c r="G29" s="1331"/>
      <c r="H29" s="1331"/>
      <c r="I29" s="1331"/>
      <c r="J29" s="1331"/>
      <c r="K29" s="1331"/>
      <c r="L29" s="1331"/>
    </row>
    <row r="30" spans="3:12" x14ac:dyDescent="0.2">
      <c r="E30" s="1333" t="s">
        <v>30</v>
      </c>
      <c r="F30" s="1331"/>
      <c r="G30" s="1331"/>
      <c r="H30" s="1331"/>
      <c r="I30" s="1331"/>
      <c r="J30" s="1331"/>
      <c r="K30" s="1331"/>
      <c r="L30" s="1331"/>
    </row>
    <row r="31" spans="3:12" x14ac:dyDescent="0.2">
      <c r="E31" s="1331"/>
      <c r="F31" s="1331"/>
      <c r="G31" s="1331"/>
      <c r="H31" s="1331"/>
      <c r="I31" s="1331"/>
      <c r="J31" s="1331"/>
      <c r="K31" s="1331"/>
      <c r="L31" s="1331"/>
    </row>
    <row r="32" spans="3:12" x14ac:dyDescent="0.2">
      <c r="E32" s="1333" t="s">
        <v>31</v>
      </c>
      <c r="F32" s="1331"/>
      <c r="G32" s="1331"/>
      <c r="H32" s="1331"/>
      <c r="I32" s="1331"/>
      <c r="J32" s="1331"/>
      <c r="K32" s="1331"/>
      <c r="L32" s="1331"/>
    </row>
    <row r="33" spans="2:12" x14ac:dyDescent="0.2">
      <c r="E33" s="1331"/>
      <c r="F33" s="1331"/>
      <c r="G33" s="1331"/>
      <c r="H33" s="1331"/>
      <c r="I33" s="1331"/>
      <c r="J33" s="1331"/>
      <c r="K33" s="1331"/>
      <c r="L33" s="1331"/>
    </row>
    <row r="34" spans="2:12" ht="7.5" customHeight="1" x14ac:dyDescent="0.2">
      <c r="E34" s="1331"/>
      <c r="F34" s="1331"/>
      <c r="G34" s="1331"/>
      <c r="H34" s="1331"/>
      <c r="I34" s="1331"/>
      <c r="J34" s="1331"/>
      <c r="K34" s="1331"/>
      <c r="L34" s="1331"/>
    </row>
    <row r="35" spans="2:12" ht="5.25" customHeight="1" x14ac:dyDescent="0.2">
      <c r="E35" s="1331"/>
      <c r="F35" s="1331"/>
      <c r="G35" s="1331"/>
      <c r="H35" s="1331"/>
      <c r="I35" s="1331"/>
      <c r="J35" s="1331"/>
      <c r="K35" s="1331"/>
      <c r="L35" s="1331"/>
    </row>
    <row r="36" spans="2:12" hidden="1" x14ac:dyDescent="0.2">
      <c r="E36" s="1331"/>
      <c r="F36" s="1331"/>
      <c r="G36" s="1331"/>
      <c r="H36" s="1331"/>
      <c r="I36" s="1331"/>
      <c r="J36" s="1331"/>
      <c r="K36" s="1331"/>
      <c r="L36" s="1331"/>
    </row>
    <row r="38" spans="2:12" ht="15.75" customHeight="1" x14ac:dyDescent="0.2">
      <c r="B38" s="1326" t="s">
        <v>32</v>
      </c>
      <c r="C38" s="1326"/>
      <c r="D38" s="1326"/>
      <c r="E38" s="1326"/>
      <c r="F38" s="1326"/>
      <c r="G38" s="1326"/>
      <c r="H38" s="1326"/>
      <c r="I38" s="1326"/>
      <c r="J38" s="1326"/>
      <c r="K38" s="1326"/>
      <c r="L38" s="1326"/>
    </row>
    <row r="39" spans="2:12" ht="15.75" customHeight="1" x14ac:dyDescent="0.2">
      <c r="B39" s="1324"/>
      <c r="C39" s="1324"/>
      <c r="D39" s="1324"/>
      <c r="E39" s="1324"/>
      <c r="F39" s="1324"/>
      <c r="G39" s="1324"/>
      <c r="H39" s="1324"/>
      <c r="I39" s="1324"/>
      <c r="J39" s="1324"/>
      <c r="K39" s="1324"/>
      <c r="L39" s="1324"/>
    </row>
    <row r="40" spans="2:12" ht="15.75" customHeight="1" x14ac:dyDescent="0.2">
      <c r="B40" s="1324"/>
      <c r="C40" s="1324"/>
      <c r="D40" s="1324"/>
      <c r="E40" s="1324"/>
      <c r="F40" s="1324"/>
      <c r="G40" s="1324"/>
      <c r="H40" s="1324"/>
      <c r="I40" s="1324"/>
      <c r="J40" s="1324"/>
      <c r="K40" s="1324"/>
      <c r="L40" s="1324"/>
    </row>
    <row r="41" spans="2:12" x14ac:dyDescent="0.2">
      <c r="C41" s="1321" t="s">
        <v>33</v>
      </c>
      <c r="D41" s="1321"/>
      <c r="E41" s="1321"/>
      <c r="F41" s="1321"/>
      <c r="G41" s="1321"/>
      <c r="H41" s="1321"/>
      <c r="I41" s="1321"/>
      <c r="J41" s="1321"/>
      <c r="K41" s="1321"/>
      <c r="L41" s="1321"/>
    </row>
    <row r="42" spans="2:12" x14ac:dyDescent="0.2">
      <c r="D42" s="1331" t="s">
        <v>34</v>
      </c>
      <c r="E42" s="1331"/>
      <c r="F42" s="1331"/>
      <c r="G42" s="1331"/>
      <c r="H42" s="1331"/>
      <c r="I42" s="1331"/>
      <c r="J42" s="1331"/>
      <c r="K42" s="1331"/>
      <c r="L42" s="1331"/>
    </row>
    <row r="43" spans="2:12" x14ac:dyDescent="0.2">
      <c r="D43" s="1331"/>
      <c r="E43" s="1331"/>
      <c r="F43" s="1331"/>
      <c r="G43" s="1331"/>
      <c r="H43" s="1331"/>
      <c r="I43" s="1331"/>
      <c r="J43" s="1331"/>
      <c r="K43" s="1331"/>
      <c r="L43" s="1331"/>
    </row>
    <row r="44" spans="2:12" x14ac:dyDescent="0.2">
      <c r="E44" s="1333" t="s">
        <v>35</v>
      </c>
      <c r="F44" s="1331"/>
      <c r="G44" s="1331"/>
      <c r="H44" s="1331"/>
      <c r="I44" s="1331"/>
      <c r="J44" s="1331"/>
      <c r="K44" s="1331"/>
      <c r="L44" s="1331"/>
    </row>
    <row r="45" spans="2:12" x14ac:dyDescent="0.2">
      <c r="E45" s="1331"/>
      <c r="F45" s="1331"/>
      <c r="G45" s="1331"/>
      <c r="H45" s="1331"/>
      <c r="I45" s="1331"/>
      <c r="J45" s="1331"/>
      <c r="K45" s="1331"/>
      <c r="L45" s="1331"/>
    </row>
    <row r="46" spans="2:12" x14ac:dyDescent="0.2">
      <c r="E46" s="1331"/>
      <c r="F46" s="1331"/>
      <c r="G46" s="1331"/>
      <c r="H46" s="1331"/>
      <c r="I46" s="1331"/>
      <c r="J46" s="1331"/>
      <c r="K46" s="1331"/>
      <c r="L46" s="1331"/>
    </row>
    <row r="47" spans="2:12" x14ac:dyDescent="0.2">
      <c r="C47" s="1321" t="s">
        <v>36</v>
      </c>
      <c r="D47" s="1321"/>
      <c r="E47" s="1321"/>
      <c r="F47" s="1321"/>
      <c r="G47" s="1321"/>
      <c r="H47" s="1321"/>
      <c r="I47" s="1321"/>
      <c r="J47" s="1321"/>
      <c r="K47" s="1321"/>
      <c r="L47" s="1321"/>
    </row>
    <row r="48" spans="2:12" x14ac:dyDescent="0.2">
      <c r="D48" s="1331" t="s">
        <v>49</v>
      </c>
      <c r="E48" s="1331"/>
      <c r="F48" s="1331"/>
      <c r="G48" s="1331"/>
      <c r="H48" s="1331"/>
      <c r="I48" s="1331"/>
      <c r="J48" s="1331"/>
      <c r="K48" s="1331"/>
      <c r="L48" s="1331"/>
    </row>
    <row r="49" spans="3:12" x14ac:dyDescent="0.2">
      <c r="D49" s="1331"/>
      <c r="E49" s="1331"/>
      <c r="F49" s="1331"/>
      <c r="G49" s="1331"/>
      <c r="H49" s="1331"/>
      <c r="I49" s="1331"/>
      <c r="J49" s="1331"/>
      <c r="K49" s="1331"/>
      <c r="L49" s="1331"/>
    </row>
    <row r="50" spans="3:12" x14ac:dyDescent="0.2">
      <c r="D50" s="1331"/>
      <c r="E50" s="1331"/>
      <c r="F50" s="1331"/>
      <c r="G50" s="1331"/>
      <c r="H50" s="1331"/>
      <c r="I50" s="1331"/>
      <c r="J50" s="1331"/>
      <c r="K50" s="1331"/>
      <c r="L50" s="1331"/>
    </row>
    <row r="51" spans="3:12" x14ac:dyDescent="0.2">
      <c r="E51" s="1333" t="s">
        <v>37</v>
      </c>
      <c r="F51" s="1331"/>
      <c r="G51" s="1331"/>
      <c r="H51" s="1331"/>
      <c r="I51" s="1331"/>
      <c r="J51" s="1331"/>
      <c r="K51" s="1331"/>
      <c r="L51" s="1331"/>
    </row>
    <row r="52" spans="3:12" x14ac:dyDescent="0.2">
      <c r="E52" s="1331"/>
      <c r="F52" s="1331"/>
      <c r="G52" s="1331"/>
      <c r="H52" s="1331"/>
      <c r="I52" s="1331"/>
      <c r="J52" s="1331"/>
      <c r="K52" s="1331"/>
      <c r="L52" s="1331"/>
    </row>
    <row r="53" spans="3:12" x14ac:dyDescent="0.2">
      <c r="E53" s="1331"/>
      <c r="F53" s="1331"/>
      <c r="G53" s="1331"/>
      <c r="H53" s="1331"/>
      <c r="I53" s="1331"/>
      <c r="J53" s="1331"/>
      <c r="K53" s="1331"/>
      <c r="L53" s="1331"/>
    </row>
    <row r="54" spans="3:12" x14ac:dyDescent="0.2">
      <c r="E54" s="1331"/>
      <c r="F54" s="1331"/>
      <c r="G54" s="1331"/>
      <c r="H54" s="1331"/>
      <c r="I54" s="1331"/>
      <c r="J54" s="1331"/>
      <c r="K54" s="1331"/>
      <c r="L54" s="1331"/>
    </row>
    <row r="55" spans="3:12" x14ac:dyDescent="0.2">
      <c r="C55" s="1321" t="s">
        <v>38</v>
      </c>
      <c r="D55" s="1321"/>
      <c r="E55" s="1321"/>
      <c r="F55" s="1321"/>
      <c r="G55" s="1321"/>
      <c r="H55" s="1321"/>
      <c r="I55" s="1321"/>
      <c r="J55" s="1321"/>
      <c r="K55" s="1321"/>
      <c r="L55" s="1321"/>
    </row>
    <row r="56" spans="3:12" x14ac:dyDescent="0.2">
      <c r="D56" s="1331" t="s">
        <v>39</v>
      </c>
      <c r="E56" s="1331"/>
      <c r="F56" s="1331"/>
      <c r="G56" s="1331"/>
      <c r="H56" s="1331"/>
      <c r="I56" s="1331"/>
      <c r="J56" s="1331"/>
      <c r="K56" s="1331"/>
      <c r="L56" s="1331"/>
    </row>
    <row r="57" spans="3:12" x14ac:dyDescent="0.2">
      <c r="D57" s="1331"/>
      <c r="E57" s="1331"/>
      <c r="F57" s="1331"/>
      <c r="G57" s="1331"/>
      <c r="H57" s="1331"/>
      <c r="I57" s="1331"/>
      <c r="J57" s="1331"/>
      <c r="K57" s="1331"/>
      <c r="L57" s="1331"/>
    </row>
    <row r="58" spans="3:12" x14ac:dyDescent="0.2">
      <c r="D58" s="1331"/>
      <c r="E58" s="1331"/>
      <c r="F58" s="1331"/>
      <c r="G58" s="1331"/>
      <c r="H58" s="1331"/>
      <c r="I58" s="1331"/>
      <c r="J58" s="1331"/>
      <c r="K58" s="1331"/>
      <c r="L58" s="1331"/>
    </row>
    <row r="59" spans="3:12" x14ac:dyDescent="0.2">
      <c r="E59" s="1333" t="s">
        <v>40</v>
      </c>
      <c r="F59" s="1331"/>
      <c r="G59" s="1331"/>
      <c r="H59" s="1331"/>
      <c r="I59" s="1331"/>
      <c r="J59" s="1331"/>
      <c r="K59" s="1331"/>
      <c r="L59" s="1331"/>
    </row>
    <row r="60" spans="3:12" x14ac:dyDescent="0.2">
      <c r="E60" s="1331"/>
      <c r="F60" s="1331"/>
      <c r="G60" s="1331"/>
      <c r="H60" s="1331"/>
      <c r="I60" s="1331"/>
      <c r="J60" s="1331"/>
      <c r="K60" s="1331"/>
      <c r="L60" s="1331"/>
    </row>
    <row r="61" spans="3:12" x14ac:dyDescent="0.2">
      <c r="E61" s="1331"/>
      <c r="F61" s="1331"/>
      <c r="G61" s="1331"/>
      <c r="H61" s="1331"/>
      <c r="I61" s="1331"/>
      <c r="J61" s="1331"/>
      <c r="K61" s="1331"/>
      <c r="L61" s="1331"/>
    </row>
    <row r="62" spans="3:12" x14ac:dyDescent="0.2">
      <c r="E62" s="1331"/>
      <c r="F62" s="1331"/>
      <c r="G62" s="1331"/>
      <c r="H62" s="1331"/>
      <c r="I62" s="1331"/>
      <c r="J62" s="1331"/>
      <c r="K62" s="1331"/>
      <c r="L62" s="1331"/>
    </row>
    <row r="63" spans="3:12" x14ac:dyDescent="0.2">
      <c r="E63" s="1331"/>
      <c r="F63" s="1331"/>
      <c r="G63" s="1331"/>
      <c r="H63" s="1331"/>
      <c r="I63" s="1331"/>
      <c r="J63" s="1331"/>
      <c r="K63" s="1331"/>
      <c r="L63" s="1331"/>
    </row>
    <row r="64" spans="3:12" x14ac:dyDescent="0.2">
      <c r="E64" s="1331"/>
      <c r="F64" s="1331"/>
      <c r="G64" s="1331"/>
      <c r="H64" s="1331"/>
      <c r="I64" s="1331"/>
      <c r="J64" s="1331"/>
      <c r="K64" s="1331"/>
      <c r="L64" s="1331"/>
    </row>
    <row r="65" spans="3:12" x14ac:dyDescent="0.2">
      <c r="E65" s="1331"/>
      <c r="F65" s="1331"/>
      <c r="G65" s="1331"/>
      <c r="H65" s="1331"/>
      <c r="I65" s="1331"/>
      <c r="J65" s="1331"/>
      <c r="K65" s="1331"/>
      <c r="L65" s="1331"/>
    </row>
    <row r="66" spans="3:12" x14ac:dyDescent="0.2">
      <c r="E66" s="1333" t="s">
        <v>41</v>
      </c>
      <c r="F66" s="1331"/>
      <c r="G66" s="1331"/>
      <c r="H66" s="1331"/>
      <c r="I66" s="1331"/>
      <c r="J66" s="1331"/>
      <c r="K66" s="1331"/>
      <c r="L66" s="1331"/>
    </row>
    <row r="67" spans="3:12" x14ac:dyDescent="0.2">
      <c r="E67" s="1331"/>
      <c r="F67" s="1331"/>
      <c r="G67" s="1331"/>
      <c r="H67" s="1331"/>
      <c r="I67" s="1331"/>
      <c r="J67" s="1331"/>
      <c r="K67" s="1331"/>
      <c r="L67" s="1331"/>
    </row>
    <row r="68" spans="3:12" x14ac:dyDescent="0.2">
      <c r="E68" s="1331"/>
      <c r="F68" s="1331"/>
      <c r="G68" s="1331"/>
      <c r="H68" s="1331"/>
      <c r="I68" s="1331"/>
      <c r="J68" s="1331"/>
      <c r="K68" s="1331"/>
      <c r="L68" s="1331"/>
    </row>
    <row r="69" spans="3:12" x14ac:dyDescent="0.2">
      <c r="E69" s="1331"/>
      <c r="F69" s="1331"/>
      <c r="G69" s="1331"/>
      <c r="H69" s="1331"/>
      <c r="I69" s="1331"/>
      <c r="J69" s="1331"/>
      <c r="K69" s="1331"/>
      <c r="L69" s="1331"/>
    </row>
    <row r="70" spans="3:12" x14ac:dyDescent="0.2">
      <c r="E70" s="1331"/>
      <c r="F70" s="1331"/>
      <c r="G70" s="1331"/>
      <c r="H70" s="1331"/>
      <c r="I70" s="1331"/>
      <c r="J70" s="1331"/>
      <c r="K70" s="1331"/>
      <c r="L70" s="1331"/>
    </row>
    <row r="71" spans="3:12" x14ac:dyDescent="0.2">
      <c r="E71" s="1331"/>
      <c r="F71" s="1331"/>
      <c r="G71" s="1331"/>
      <c r="H71" s="1331"/>
      <c r="I71" s="1331"/>
      <c r="J71" s="1331"/>
      <c r="K71" s="1331"/>
      <c r="L71" s="1331"/>
    </row>
    <row r="72" spans="3:12" x14ac:dyDescent="0.2">
      <c r="E72" s="1331"/>
      <c r="F72" s="1331"/>
      <c r="G72" s="1331"/>
      <c r="H72" s="1331"/>
      <c r="I72" s="1331"/>
      <c r="J72" s="1331"/>
      <c r="K72" s="1331"/>
      <c r="L72" s="1331"/>
    </row>
    <row r="73" spans="3:12" x14ac:dyDescent="0.2">
      <c r="E73" s="1331"/>
      <c r="F73" s="1331"/>
      <c r="G73" s="1331"/>
      <c r="H73" s="1331"/>
      <c r="I73" s="1331"/>
      <c r="J73" s="1331"/>
      <c r="K73" s="1331"/>
      <c r="L73" s="1331"/>
    </row>
    <row r="74" spans="3:12" x14ac:dyDescent="0.2">
      <c r="C74" s="1321" t="s">
        <v>42</v>
      </c>
      <c r="D74" s="1321"/>
      <c r="E74" s="1321"/>
      <c r="F74" s="1321"/>
      <c r="G74" s="1321"/>
      <c r="H74" s="1321"/>
      <c r="I74" s="1321"/>
      <c r="J74" s="1321"/>
      <c r="K74" s="1321"/>
      <c r="L74" s="1321"/>
    </row>
    <row r="75" spans="3:12" ht="12.75" customHeight="1" x14ac:dyDescent="0.2">
      <c r="D75" s="1324" t="s">
        <v>50</v>
      </c>
      <c r="E75" s="1324"/>
      <c r="F75" s="1324"/>
      <c r="G75" s="1324"/>
      <c r="H75" s="1324"/>
      <c r="I75" s="1324"/>
      <c r="J75" s="1324"/>
      <c r="K75" s="1324"/>
      <c r="L75" s="1324"/>
    </row>
    <row r="76" spans="3:12" x14ac:dyDescent="0.2">
      <c r="D76" s="1324"/>
      <c r="E76" s="1324"/>
      <c r="F76" s="1324"/>
      <c r="G76" s="1324"/>
      <c r="H76" s="1324"/>
      <c r="I76" s="1324"/>
      <c r="J76" s="1324"/>
      <c r="K76" s="1324"/>
      <c r="L76" s="1324"/>
    </row>
    <row r="77" spans="3:12" x14ac:dyDescent="0.2">
      <c r="D77" s="1324"/>
      <c r="E77" s="1324"/>
      <c r="F77" s="1324"/>
      <c r="G77" s="1324"/>
      <c r="H77" s="1324"/>
      <c r="I77" s="1324"/>
      <c r="J77" s="1324"/>
      <c r="K77" s="1324"/>
      <c r="L77" s="1324"/>
    </row>
    <row r="78" spans="3:12" x14ac:dyDescent="0.2">
      <c r="D78" s="1324"/>
      <c r="E78" s="1324"/>
      <c r="F78" s="1324"/>
      <c r="G78" s="1324"/>
      <c r="H78" s="1324"/>
      <c r="I78" s="1324"/>
      <c r="J78" s="1324"/>
      <c r="K78" s="1324"/>
      <c r="L78" s="1324"/>
    </row>
    <row r="79" spans="3:12" x14ac:dyDescent="0.2">
      <c r="D79" s="1324"/>
      <c r="E79" s="1324"/>
      <c r="F79" s="1324"/>
      <c r="G79" s="1324"/>
      <c r="H79" s="1324"/>
      <c r="I79" s="1324"/>
      <c r="J79" s="1324"/>
      <c r="K79" s="1324"/>
      <c r="L79" s="1324"/>
    </row>
    <row r="80" spans="3:12" x14ac:dyDescent="0.2">
      <c r="D80" s="1324"/>
      <c r="E80" s="1324"/>
      <c r="F80" s="1324"/>
      <c r="G80" s="1324"/>
      <c r="H80" s="1324"/>
      <c r="I80" s="1324"/>
      <c r="J80" s="1324"/>
      <c r="K80" s="1324"/>
      <c r="L80" s="1324"/>
    </row>
    <row r="81" spans="2:12" x14ac:dyDescent="0.2">
      <c r="D81" s="1324"/>
      <c r="E81" s="1324"/>
      <c r="F81" s="1324"/>
      <c r="G81" s="1324"/>
      <c r="H81" s="1324"/>
      <c r="I81" s="1324"/>
      <c r="J81" s="1324"/>
      <c r="K81" s="1324"/>
      <c r="L81" s="1324"/>
    </row>
    <row r="82" spans="2:12" ht="12.75" customHeight="1" x14ac:dyDescent="0.2">
      <c r="E82" s="1336" t="s">
        <v>43</v>
      </c>
      <c r="F82" s="1336"/>
      <c r="G82" s="1336"/>
      <c r="H82" s="1336"/>
      <c r="I82" s="1336"/>
      <c r="J82" s="1336"/>
      <c r="K82" s="1336"/>
      <c r="L82" s="1336"/>
    </row>
    <row r="83" spans="2:12" x14ac:dyDescent="0.2">
      <c r="E83" s="1336"/>
      <c r="F83" s="1336"/>
      <c r="G83" s="1336"/>
      <c r="H83" s="1336"/>
      <c r="I83" s="1336"/>
      <c r="J83" s="1336"/>
      <c r="K83" s="1336"/>
      <c r="L83" s="1336"/>
    </row>
    <row r="84" spans="2:12" x14ac:dyDescent="0.2">
      <c r="E84" s="1336"/>
      <c r="F84" s="1336"/>
      <c r="G84" s="1336"/>
      <c r="H84" s="1336"/>
      <c r="I84" s="1336"/>
      <c r="J84" s="1336"/>
      <c r="K84" s="1336"/>
      <c r="L84" s="1336"/>
    </row>
    <row r="85" spans="2:12" x14ac:dyDescent="0.2">
      <c r="E85" s="1336"/>
      <c r="F85" s="1336"/>
      <c r="G85" s="1336"/>
      <c r="H85" s="1336"/>
      <c r="I85" s="1336"/>
      <c r="J85" s="1336"/>
      <c r="K85" s="1336"/>
      <c r="L85" s="1336"/>
    </row>
    <row r="86" spans="2:12" x14ac:dyDescent="0.2">
      <c r="E86" s="1336"/>
      <c r="F86" s="1336"/>
      <c r="G86" s="1336"/>
      <c r="H86" s="1336"/>
      <c r="I86" s="1336"/>
      <c r="J86" s="1336"/>
      <c r="K86" s="1336"/>
      <c r="L86" s="1336"/>
    </row>
    <row r="87" spans="2:12" x14ac:dyDescent="0.2">
      <c r="E87" s="1336"/>
      <c r="F87" s="1336"/>
      <c r="G87" s="1336"/>
      <c r="H87" s="1336"/>
      <c r="I87" s="1336"/>
      <c r="J87" s="1336"/>
      <c r="K87" s="1336"/>
      <c r="L87" s="1336"/>
    </row>
    <row r="88" spans="2:12" x14ac:dyDescent="0.2">
      <c r="E88" s="1336"/>
      <c r="F88" s="1336"/>
      <c r="G88" s="1336"/>
      <c r="H88" s="1336"/>
      <c r="I88" s="1336"/>
      <c r="J88" s="1336"/>
      <c r="K88" s="1336"/>
      <c r="L88" s="1336"/>
    </row>
    <row r="89" spans="2:12" x14ac:dyDescent="0.2">
      <c r="E89" s="1336"/>
      <c r="F89" s="1336"/>
      <c r="G89" s="1336"/>
      <c r="H89" s="1336"/>
      <c r="I89" s="1336"/>
      <c r="J89" s="1336"/>
      <c r="K89" s="1336"/>
      <c r="L89" s="1336"/>
    </row>
    <row r="91" spans="2:12" ht="15.75" x14ac:dyDescent="0.25">
      <c r="B91" s="1326" t="s">
        <v>44</v>
      </c>
      <c r="C91" s="1326"/>
      <c r="D91" s="1326"/>
      <c r="E91" s="1326"/>
      <c r="F91" s="1326"/>
      <c r="G91" s="1326"/>
      <c r="H91" s="1326"/>
      <c r="I91" s="1326"/>
      <c r="J91" s="1326"/>
      <c r="K91" s="1326"/>
      <c r="L91" s="1326"/>
    </row>
    <row r="92" spans="2:12" x14ac:dyDescent="0.2">
      <c r="C92" s="1331" t="s">
        <v>45</v>
      </c>
      <c r="D92" s="1331"/>
      <c r="E92" s="1331"/>
      <c r="F92" s="1331"/>
      <c r="G92" s="1331"/>
      <c r="H92" s="1331"/>
      <c r="I92" s="1331"/>
      <c r="J92" s="1331"/>
      <c r="K92" s="1331"/>
      <c r="L92" s="1331"/>
    </row>
    <row r="93" spans="2:12" x14ac:dyDescent="0.2">
      <c r="C93" s="1331"/>
      <c r="D93" s="1331"/>
      <c r="E93" s="1331"/>
      <c r="F93" s="1331"/>
      <c r="G93" s="1331"/>
      <c r="H93" s="1331"/>
      <c r="I93" s="1331"/>
      <c r="J93" s="1331"/>
      <c r="K93" s="1331"/>
      <c r="L93" s="1331"/>
    </row>
    <row r="94" spans="2:12" x14ac:dyDescent="0.2">
      <c r="C94" s="1331"/>
      <c r="D94" s="1331"/>
      <c r="E94" s="1331"/>
      <c r="F94" s="1331"/>
      <c r="G94" s="1331"/>
      <c r="H94" s="1331"/>
      <c r="I94" s="1331"/>
      <c r="J94" s="1331"/>
      <c r="K94" s="1331"/>
      <c r="L94" s="1331"/>
    </row>
    <row r="95" spans="2:12" x14ac:dyDescent="0.2">
      <c r="C95" s="1331" t="s">
        <v>46</v>
      </c>
      <c r="D95" s="1331"/>
      <c r="E95" s="1331"/>
      <c r="F95" s="1331"/>
      <c r="G95" s="1331"/>
      <c r="H95" s="1331"/>
      <c r="I95" s="1331"/>
      <c r="J95" s="1331"/>
      <c r="K95" s="1331"/>
      <c r="L95" s="1331"/>
    </row>
    <row r="96" spans="2:12" x14ac:dyDescent="0.2">
      <c r="C96" s="1331"/>
      <c r="D96" s="1331"/>
      <c r="E96" s="1331"/>
      <c r="F96" s="1331"/>
      <c r="G96" s="1331"/>
      <c r="H96" s="1331"/>
      <c r="I96" s="1331"/>
      <c r="J96" s="1331"/>
      <c r="K96" s="1331"/>
      <c r="L96" s="1331"/>
    </row>
    <row r="97" spans="3:12" x14ac:dyDescent="0.2">
      <c r="C97" s="1331" t="s">
        <v>47</v>
      </c>
      <c r="D97" s="1331"/>
      <c r="E97" s="1331"/>
      <c r="F97" s="1331"/>
      <c r="G97" s="1331"/>
      <c r="H97" s="1331"/>
      <c r="I97" s="1331"/>
      <c r="J97" s="1331"/>
      <c r="K97" s="1331"/>
      <c r="L97" s="1331"/>
    </row>
    <row r="98" spans="3:12" x14ac:dyDescent="0.2">
      <c r="C98" s="1331"/>
      <c r="D98" s="1331"/>
      <c r="E98" s="1331"/>
      <c r="F98" s="1331"/>
      <c r="G98" s="1331"/>
      <c r="H98" s="1331"/>
      <c r="I98" s="1331"/>
      <c r="J98" s="1331"/>
      <c r="K98" s="1331"/>
      <c r="L98" s="1331"/>
    </row>
    <row r="99" spans="3:12" x14ac:dyDescent="0.2">
      <c r="C99" s="1331" t="s">
        <v>51</v>
      </c>
      <c r="D99" s="1331"/>
      <c r="E99" s="1331"/>
      <c r="F99" s="1331"/>
      <c r="G99" s="1331"/>
      <c r="H99" s="1331"/>
      <c r="I99" s="1331"/>
      <c r="J99" s="1331"/>
      <c r="K99" s="1331"/>
      <c r="L99" s="1331"/>
    </row>
    <row r="100" spans="3:12" x14ac:dyDescent="0.2">
      <c r="C100" s="1331"/>
      <c r="D100" s="1331"/>
      <c r="E100" s="1331"/>
      <c r="F100" s="1331"/>
      <c r="G100" s="1331"/>
      <c r="H100" s="1331"/>
      <c r="I100" s="1331"/>
      <c r="J100" s="1331"/>
      <c r="K100" s="1331"/>
      <c r="L100" s="1331"/>
    </row>
    <row r="101" spans="3:12" x14ac:dyDescent="0.2">
      <c r="C101" s="1331"/>
      <c r="D101" s="1331"/>
      <c r="E101" s="1331"/>
      <c r="F101" s="1331"/>
      <c r="G101" s="1331"/>
      <c r="H101" s="1331"/>
      <c r="I101" s="1331"/>
      <c r="J101" s="1331"/>
      <c r="K101" s="1331"/>
      <c r="L101" s="1331"/>
    </row>
    <row r="102" spans="3:12" x14ac:dyDescent="0.2">
      <c r="C102" s="1331"/>
      <c r="D102" s="1331"/>
      <c r="E102" s="1331"/>
      <c r="F102" s="1331"/>
      <c r="G102" s="1331"/>
      <c r="H102" s="1331"/>
      <c r="I102" s="1331"/>
      <c r="J102" s="1331"/>
      <c r="K102" s="1331"/>
      <c r="L102" s="1331"/>
    </row>
    <row r="103" spans="3:12" x14ac:dyDescent="0.2">
      <c r="D103" s="1333" t="s">
        <v>48</v>
      </c>
      <c r="E103" s="1331"/>
      <c r="F103" s="1331"/>
      <c r="G103" s="1331"/>
      <c r="H103" s="1331"/>
      <c r="I103" s="1331"/>
      <c r="J103" s="1331"/>
      <c r="K103" s="1331"/>
      <c r="L103" s="1331"/>
    </row>
    <row r="104" spans="3:12" x14ac:dyDescent="0.2">
      <c r="D104" s="1331"/>
      <c r="E104" s="1331"/>
      <c r="F104" s="1331"/>
      <c r="G104" s="1331"/>
      <c r="H104" s="1331"/>
      <c r="I104" s="1331"/>
      <c r="J104" s="1331"/>
      <c r="K104" s="1331"/>
      <c r="L104" s="1331"/>
    </row>
    <row r="105" spans="3:12" x14ac:dyDescent="0.2">
      <c r="D105" s="1331"/>
      <c r="E105" s="1331"/>
      <c r="F105" s="1331"/>
      <c r="G105" s="1331"/>
      <c r="H105" s="1331"/>
      <c r="I105" s="1331"/>
      <c r="J105" s="1331"/>
      <c r="K105" s="1331"/>
      <c r="L105" s="1331"/>
    </row>
    <row r="106" spans="3:12" x14ac:dyDescent="0.2">
      <c r="D106" s="1331"/>
      <c r="E106" s="1331"/>
      <c r="F106" s="1331"/>
      <c r="G106" s="1331"/>
      <c r="H106" s="1331"/>
      <c r="I106" s="1331"/>
      <c r="J106" s="1331"/>
      <c r="K106" s="1331"/>
      <c r="L106" s="1331"/>
    </row>
  </sheetData>
  <sheetProtection sheet="1" objects="1" scenarios="1"/>
  <mergeCells count="35">
    <mergeCell ref="B2:L2"/>
    <mergeCell ref="C5:L6"/>
    <mergeCell ref="C18:L19"/>
    <mergeCell ref="C16:L16"/>
    <mergeCell ref="D17:L17"/>
    <mergeCell ref="B4:L4"/>
    <mergeCell ref="C7:L7"/>
    <mergeCell ref="C8:L9"/>
    <mergeCell ref="B11:L12"/>
    <mergeCell ref="B14:L15"/>
    <mergeCell ref="C41:L41"/>
    <mergeCell ref="B38:L40"/>
    <mergeCell ref="E32:L36"/>
    <mergeCell ref="D20:L25"/>
    <mergeCell ref="E26:L27"/>
    <mergeCell ref="E28:L29"/>
    <mergeCell ref="E30:L31"/>
    <mergeCell ref="D42:L43"/>
    <mergeCell ref="D48:L50"/>
    <mergeCell ref="E66:L73"/>
    <mergeCell ref="C97:L98"/>
    <mergeCell ref="E44:L46"/>
    <mergeCell ref="E51:L54"/>
    <mergeCell ref="E59:L65"/>
    <mergeCell ref="D56:L58"/>
    <mergeCell ref="C74:L74"/>
    <mergeCell ref="C99:L102"/>
    <mergeCell ref="D103:L106"/>
    <mergeCell ref="C55:L55"/>
    <mergeCell ref="C47:L47"/>
    <mergeCell ref="B91:L91"/>
    <mergeCell ref="C92:L94"/>
    <mergeCell ref="C95:L96"/>
    <mergeCell ref="D75:L81"/>
    <mergeCell ref="E82:L89"/>
  </mergeCells>
  <phoneticPr fontId="38" type="noConversion"/>
  <pageMargins left="0.75" right="0.75" top="1" bottom="1" header="0.5" footer="0.5"/>
  <pageSetup scale="96" fitToHeight="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60"/>
  <sheetViews>
    <sheetView showGridLines="0" zoomScale="90" zoomScaleNormal="75" workbookViewId="0">
      <selection activeCell="H2" sqref="H2"/>
    </sheetView>
  </sheetViews>
  <sheetFormatPr defaultColWidth="9.140625" defaultRowHeight="12.75" x14ac:dyDescent="0.2"/>
  <cols>
    <col min="1" max="1" width="10.85546875" style="189" customWidth="1"/>
    <col min="2" max="2" width="30.85546875" style="189" customWidth="1"/>
    <col min="3" max="3" width="4" style="189" customWidth="1"/>
    <col min="4" max="4" width="20.7109375" style="189" customWidth="1"/>
    <col min="5" max="5" width="1.85546875" style="189" customWidth="1"/>
    <col min="6" max="6" width="11.140625" style="189" customWidth="1"/>
    <col min="7" max="7" width="31.5703125" style="189" customWidth="1"/>
    <col min="8" max="8" width="10" style="189" customWidth="1"/>
    <col min="9" max="9" width="20.7109375" style="189" customWidth="1"/>
    <col min="10" max="16384" width="9.140625" style="189"/>
  </cols>
  <sheetData>
    <row r="1" spans="1:9" x14ac:dyDescent="0.2">
      <c r="A1" s="186"/>
      <c r="B1" s="187"/>
      <c r="C1" s="187"/>
      <c r="D1" s="187"/>
      <c r="E1" s="187"/>
      <c r="F1" s="187"/>
      <c r="G1" s="187"/>
      <c r="H1" s="187"/>
      <c r="I1" s="188"/>
    </row>
    <row r="2" spans="1:9" ht="18" x14ac:dyDescent="0.25">
      <c r="A2" s="190" t="s">
        <v>266</v>
      </c>
      <c r="B2" s="191"/>
      <c r="C2" s="191"/>
      <c r="D2" s="191"/>
      <c r="E2" s="191"/>
      <c r="F2" s="191"/>
      <c r="G2" s="191"/>
      <c r="H2" s="191"/>
      <c r="I2" s="192"/>
    </row>
    <row r="3" spans="1:9" x14ac:dyDescent="0.2">
      <c r="A3" s="1343" t="s">
        <v>267</v>
      </c>
      <c r="B3" s="1344"/>
      <c r="C3" s="1344"/>
      <c r="D3" s="1344"/>
      <c r="E3" s="1344"/>
      <c r="F3" s="1344"/>
      <c r="G3" s="1344"/>
      <c r="H3" s="1344"/>
      <c r="I3" s="1345"/>
    </row>
    <row r="4" spans="1:9" ht="13.5" thickBot="1" x14ac:dyDescent="0.25">
      <c r="A4" s="193" t="s">
        <v>268</v>
      </c>
      <c r="B4" s="194"/>
      <c r="C4" s="194"/>
      <c r="D4" s="194"/>
      <c r="E4" s="194"/>
      <c r="F4" s="194"/>
      <c r="G4" s="473"/>
      <c r="H4" s="194"/>
      <c r="I4" s="196"/>
    </row>
    <row r="5" spans="1:9" ht="16.5" thickBot="1" x14ac:dyDescent="0.3">
      <c r="A5" s="197" t="s">
        <v>282</v>
      </c>
      <c r="B5" s="198"/>
      <c r="C5" s="198"/>
      <c r="D5" s="199"/>
      <c r="E5" s="200"/>
      <c r="F5" s="197" t="s">
        <v>283</v>
      </c>
      <c r="G5" s="198"/>
      <c r="H5" s="198"/>
      <c r="I5" s="199"/>
    </row>
    <row r="6" spans="1:9" x14ac:dyDescent="0.2">
      <c r="A6" s="201"/>
      <c r="B6" s="202"/>
      <c r="C6" s="202"/>
      <c r="D6" s="202"/>
      <c r="E6" s="203"/>
      <c r="F6" s="202"/>
      <c r="G6" s="202"/>
      <c r="H6" s="202"/>
      <c r="I6" s="204"/>
    </row>
    <row r="7" spans="1:9" x14ac:dyDescent="0.2">
      <c r="A7" s="205" t="s">
        <v>244</v>
      </c>
      <c r="B7" s="1355" t="s">
        <v>257</v>
      </c>
      <c r="C7" s="1356"/>
      <c r="D7" s="206" t="s">
        <v>269</v>
      </c>
      <c r="E7" s="203"/>
      <c r="F7" s="195" t="s">
        <v>244</v>
      </c>
      <c r="G7" s="195" t="s">
        <v>258</v>
      </c>
      <c r="H7" s="206" t="s">
        <v>270</v>
      </c>
      <c r="I7" s="207" t="s">
        <v>271</v>
      </c>
    </row>
    <row r="8" spans="1:9" x14ac:dyDescent="0.2">
      <c r="A8" s="208"/>
      <c r="B8" s="206"/>
      <c r="C8" s="206"/>
      <c r="D8" s="206"/>
      <c r="E8" s="203"/>
      <c r="F8" s="206"/>
      <c r="G8" s="206"/>
      <c r="H8" s="206" t="s">
        <v>272</v>
      </c>
      <c r="I8" s="207"/>
    </row>
    <row r="9" spans="1:9" ht="17.100000000000001" customHeight="1" x14ac:dyDescent="0.2">
      <c r="A9" s="209"/>
      <c r="B9" s="210"/>
      <c r="C9" s="211"/>
      <c r="D9" s="212"/>
      <c r="E9" s="203"/>
      <c r="F9" s="460"/>
      <c r="G9" s="461"/>
      <c r="H9" s="460"/>
      <c r="I9" s="462"/>
    </row>
    <row r="10" spans="1:9" ht="17.100000000000001" customHeight="1" x14ac:dyDescent="0.2">
      <c r="A10" s="209"/>
      <c r="B10" s="210"/>
      <c r="C10" s="211"/>
      <c r="D10" s="212"/>
      <c r="E10" s="203"/>
      <c r="F10" s="460"/>
      <c r="G10" s="461"/>
      <c r="H10" s="460"/>
      <c r="I10" s="462"/>
    </row>
    <row r="11" spans="1:9" ht="17.100000000000001" customHeight="1" x14ac:dyDescent="0.2">
      <c r="A11" s="209"/>
      <c r="B11" s="210"/>
      <c r="C11" s="211"/>
      <c r="D11" s="212"/>
      <c r="E11" s="203"/>
      <c r="F11" s="460"/>
      <c r="G11" s="461"/>
      <c r="H11" s="460"/>
      <c r="I11" s="462"/>
    </row>
    <row r="12" spans="1:9" ht="17.100000000000001" customHeight="1" x14ac:dyDescent="0.2">
      <c r="A12" s="209"/>
      <c r="B12" s="210"/>
      <c r="C12" s="211"/>
      <c r="D12" s="212"/>
      <c r="E12" s="203"/>
      <c r="F12" s="460"/>
      <c r="G12" s="461"/>
      <c r="H12" s="460"/>
      <c r="I12" s="462"/>
    </row>
    <row r="13" spans="1:9" ht="17.100000000000001" customHeight="1" x14ac:dyDescent="0.2">
      <c r="A13" s="209"/>
      <c r="B13" s="210"/>
      <c r="C13" s="211"/>
      <c r="D13" s="212"/>
      <c r="E13" s="203"/>
      <c r="F13" s="460"/>
      <c r="G13" s="461"/>
      <c r="H13" s="460"/>
      <c r="I13" s="462"/>
    </row>
    <row r="14" spans="1:9" ht="17.100000000000001" customHeight="1" x14ac:dyDescent="0.2">
      <c r="A14" s="209"/>
      <c r="B14" s="210"/>
      <c r="C14" s="211"/>
      <c r="D14" s="212"/>
      <c r="E14" s="203"/>
      <c r="F14" s="460"/>
      <c r="G14" s="461"/>
      <c r="H14" s="460"/>
      <c r="I14" s="462"/>
    </row>
    <row r="15" spans="1:9" ht="17.100000000000001" customHeight="1" x14ac:dyDescent="0.2">
      <c r="A15" s="209"/>
      <c r="B15" s="210"/>
      <c r="C15" s="211"/>
      <c r="D15" s="212"/>
      <c r="E15" s="203"/>
      <c r="F15" s="460"/>
      <c r="G15" s="461"/>
      <c r="H15" s="460"/>
      <c r="I15" s="462"/>
    </row>
    <row r="16" spans="1:9" ht="17.100000000000001" customHeight="1" x14ac:dyDescent="0.2">
      <c r="A16" s="209"/>
      <c r="B16" s="210"/>
      <c r="C16" s="211"/>
      <c r="D16" s="212"/>
      <c r="E16" s="203"/>
      <c r="F16" s="460"/>
      <c r="G16" s="461"/>
      <c r="H16" s="460"/>
      <c r="I16" s="462"/>
    </row>
    <row r="17" spans="1:9" ht="17.100000000000001" customHeight="1" x14ac:dyDescent="0.2">
      <c r="A17" s="209"/>
      <c r="B17" s="210"/>
      <c r="C17" s="211"/>
      <c r="D17" s="212"/>
      <c r="E17" s="203"/>
      <c r="F17" s="460"/>
      <c r="G17" s="461"/>
      <c r="H17" s="460"/>
      <c r="I17" s="462"/>
    </row>
    <row r="18" spans="1:9" ht="17.100000000000001" customHeight="1" x14ac:dyDescent="0.2">
      <c r="A18" s="209"/>
      <c r="B18" s="210"/>
      <c r="C18" s="211"/>
      <c r="D18" s="212"/>
      <c r="E18" s="203"/>
      <c r="F18" s="460"/>
      <c r="G18" s="461"/>
      <c r="H18" s="460"/>
      <c r="I18" s="462"/>
    </row>
    <row r="19" spans="1:9" ht="17.100000000000001" customHeight="1" x14ac:dyDescent="0.2">
      <c r="A19" s="209"/>
      <c r="B19" s="210"/>
      <c r="C19" s="211"/>
      <c r="D19" s="212"/>
      <c r="E19" s="203"/>
      <c r="F19" s="460"/>
      <c r="G19" s="461"/>
      <c r="H19" s="460"/>
      <c r="I19" s="462"/>
    </row>
    <row r="20" spans="1:9" ht="17.100000000000001" customHeight="1" x14ac:dyDescent="0.2">
      <c r="A20" s="209" t="s">
        <v>168</v>
      </c>
      <c r="B20" s="210"/>
      <c r="C20" s="211"/>
      <c r="D20" s="212"/>
      <c r="E20" s="203"/>
      <c r="F20" s="460"/>
      <c r="G20" s="461"/>
      <c r="H20" s="460"/>
      <c r="I20" s="462"/>
    </row>
    <row r="21" spans="1:9" ht="17.100000000000001" customHeight="1" x14ac:dyDescent="0.2">
      <c r="A21" s="209" t="s">
        <v>168</v>
      </c>
      <c r="B21" s="210"/>
      <c r="C21" s="211"/>
      <c r="D21" s="212" t="s">
        <v>168</v>
      </c>
      <c r="E21" s="203"/>
      <c r="F21" s="460"/>
      <c r="G21" s="461"/>
      <c r="H21" s="460"/>
      <c r="I21" s="462"/>
    </row>
    <row r="22" spans="1:9" ht="17.100000000000001" customHeight="1" x14ac:dyDescent="0.2">
      <c r="A22" s="209"/>
      <c r="B22" s="210"/>
      <c r="C22" s="211"/>
      <c r="D22" s="212"/>
      <c r="E22" s="203"/>
      <c r="F22" s="460"/>
      <c r="G22" s="461"/>
      <c r="H22" s="460"/>
      <c r="I22" s="462"/>
    </row>
    <row r="23" spans="1:9" ht="17.100000000000001" customHeight="1" thickBot="1" x14ac:dyDescent="0.25">
      <c r="A23" s="209"/>
      <c r="B23" s="210"/>
      <c r="C23" s="211"/>
      <c r="D23" s="212"/>
      <c r="E23" s="213"/>
      <c r="F23" s="460"/>
      <c r="G23" s="461"/>
      <c r="H23" s="460"/>
      <c r="I23" s="462"/>
    </row>
    <row r="24" spans="1:9" ht="16.5" thickBot="1" x14ac:dyDescent="0.3">
      <c r="A24" s="214" t="s">
        <v>273</v>
      </c>
      <c r="B24" s="215"/>
      <c r="C24" s="215"/>
      <c r="D24" s="216"/>
      <c r="E24" s="200"/>
      <c r="F24" s="214" t="s">
        <v>274</v>
      </c>
      <c r="G24" s="198"/>
      <c r="H24" s="217"/>
      <c r="I24" s="199"/>
    </row>
    <row r="25" spans="1:9" x14ac:dyDescent="0.2">
      <c r="A25" s="186"/>
      <c r="B25" s="187"/>
      <c r="C25" s="187"/>
      <c r="D25" s="188"/>
      <c r="E25" s="207"/>
      <c r="F25" s="202"/>
      <c r="G25" s="202"/>
      <c r="H25" s="202"/>
      <c r="I25" s="204"/>
    </row>
    <row r="26" spans="1:9" x14ac:dyDescent="0.2">
      <c r="A26" s="205" t="s">
        <v>244</v>
      </c>
      <c r="B26" s="1355" t="s">
        <v>259</v>
      </c>
      <c r="C26" s="1356"/>
      <c r="D26" s="218" t="s">
        <v>260</v>
      </c>
      <c r="E26" s="207"/>
      <c r="F26" s="195" t="s">
        <v>244</v>
      </c>
      <c r="G26" s="1355" t="s">
        <v>261</v>
      </c>
      <c r="H26" s="1356"/>
      <c r="I26" s="218" t="s">
        <v>275</v>
      </c>
    </row>
    <row r="27" spans="1:9" x14ac:dyDescent="0.2">
      <c r="A27" s="208"/>
      <c r="B27" s="206"/>
      <c r="C27" s="206"/>
      <c r="D27" s="207"/>
      <c r="E27" s="207"/>
      <c r="F27" s="206"/>
      <c r="G27" s="206"/>
      <c r="H27" s="206"/>
      <c r="I27" s="207"/>
    </row>
    <row r="28" spans="1:9" ht="17.100000000000001" customHeight="1" x14ac:dyDescent="0.2">
      <c r="A28" s="209"/>
      <c r="B28" s="210"/>
      <c r="C28" s="211"/>
      <c r="D28" s="462"/>
      <c r="E28" s="207"/>
      <c r="F28" s="460"/>
      <c r="G28" s="210"/>
      <c r="H28" s="211"/>
      <c r="I28" s="462"/>
    </row>
    <row r="29" spans="1:9" ht="17.100000000000001" customHeight="1" x14ac:dyDescent="0.2">
      <c r="A29" s="209"/>
      <c r="B29" s="210"/>
      <c r="C29" s="211"/>
      <c r="D29" s="462"/>
      <c r="E29" s="207"/>
      <c r="F29" s="460"/>
      <c r="G29" s="210"/>
      <c r="H29" s="211"/>
      <c r="I29" s="462"/>
    </row>
    <row r="30" spans="1:9" ht="17.100000000000001" customHeight="1" x14ac:dyDescent="0.2">
      <c r="A30" s="209"/>
      <c r="B30" s="210"/>
      <c r="C30" s="211"/>
      <c r="D30" s="462"/>
      <c r="E30" s="207"/>
      <c r="F30" s="460"/>
      <c r="G30" s="210"/>
      <c r="H30" s="211"/>
      <c r="I30" s="462"/>
    </row>
    <row r="31" spans="1:9" ht="17.100000000000001" customHeight="1" x14ac:dyDescent="0.2">
      <c r="A31" s="209"/>
      <c r="B31" s="210"/>
      <c r="C31" s="211"/>
      <c r="D31" s="462"/>
      <c r="E31" s="207"/>
      <c r="F31" s="460"/>
      <c r="G31" s="210"/>
      <c r="H31" s="211"/>
      <c r="I31" s="462"/>
    </row>
    <row r="32" spans="1:9" ht="17.100000000000001" customHeight="1" x14ac:dyDescent="0.2">
      <c r="A32" s="209"/>
      <c r="B32" s="210"/>
      <c r="C32" s="211"/>
      <c r="D32" s="462"/>
      <c r="E32" s="207"/>
      <c r="F32" s="460"/>
      <c r="G32" s="210"/>
      <c r="H32" s="211"/>
      <c r="I32" s="462"/>
    </row>
    <row r="33" spans="1:9" ht="17.100000000000001" customHeight="1" x14ac:dyDescent="0.2">
      <c r="A33" s="209"/>
      <c r="B33" s="210"/>
      <c r="C33" s="211"/>
      <c r="D33" s="462"/>
      <c r="E33" s="207"/>
      <c r="F33" s="460"/>
      <c r="G33" s="210"/>
      <c r="H33" s="211"/>
      <c r="I33" s="462"/>
    </row>
    <row r="34" spans="1:9" ht="17.100000000000001" customHeight="1" x14ac:dyDescent="0.2">
      <c r="A34" s="209"/>
      <c r="B34" s="210"/>
      <c r="C34" s="211"/>
      <c r="D34" s="462"/>
      <c r="E34" s="207"/>
      <c r="F34" s="460"/>
      <c r="G34" s="210"/>
      <c r="H34" s="211"/>
      <c r="I34" s="462"/>
    </row>
    <row r="35" spans="1:9" ht="17.100000000000001" customHeight="1" x14ac:dyDescent="0.2">
      <c r="A35" s="209"/>
      <c r="B35" s="210"/>
      <c r="C35" s="211"/>
      <c r="D35" s="462"/>
      <c r="E35" s="207"/>
      <c r="F35" s="460"/>
      <c r="G35" s="210"/>
      <c r="H35" s="211"/>
      <c r="I35" s="462"/>
    </row>
    <row r="36" spans="1:9" ht="17.100000000000001" customHeight="1" x14ac:dyDescent="0.2">
      <c r="A36" s="209"/>
      <c r="B36" s="210"/>
      <c r="C36" s="211"/>
      <c r="D36" s="462"/>
      <c r="E36" s="207"/>
      <c r="F36" s="460"/>
      <c r="G36" s="210"/>
      <c r="H36" s="211"/>
      <c r="I36" s="462"/>
    </row>
    <row r="37" spans="1:9" ht="17.100000000000001" customHeight="1" x14ac:dyDescent="0.2">
      <c r="A37" s="209"/>
      <c r="B37" s="210"/>
      <c r="C37" s="211"/>
      <c r="D37" s="462"/>
      <c r="E37" s="207"/>
      <c r="F37" s="460"/>
      <c r="G37" s="210"/>
      <c r="H37" s="211"/>
      <c r="I37" s="462"/>
    </row>
    <row r="38" spans="1:9" ht="17.100000000000001" customHeight="1" x14ac:dyDescent="0.2">
      <c r="A38" s="209"/>
      <c r="B38" s="210"/>
      <c r="C38" s="211"/>
      <c r="D38" s="462"/>
      <c r="E38" s="207"/>
      <c r="F38" s="460"/>
      <c r="G38" s="210"/>
      <c r="H38" s="211"/>
      <c r="I38" s="462"/>
    </row>
    <row r="39" spans="1:9" ht="17.100000000000001" customHeight="1" x14ac:dyDescent="0.2">
      <c r="A39" s="209"/>
      <c r="B39" s="210"/>
      <c r="C39" s="211"/>
      <c r="D39" s="462"/>
      <c r="E39" s="207"/>
      <c r="F39" s="460"/>
      <c r="G39" s="210"/>
      <c r="H39" s="211"/>
      <c r="I39" s="462"/>
    </row>
    <row r="40" spans="1:9" ht="17.100000000000001" customHeight="1" x14ac:dyDescent="0.2">
      <c r="A40" s="209"/>
      <c r="B40" s="210"/>
      <c r="C40" s="211"/>
      <c r="D40" s="462"/>
      <c r="E40" s="207"/>
      <c r="F40" s="460"/>
      <c r="G40" s="210"/>
      <c r="H40" s="211"/>
      <c r="I40" s="462"/>
    </row>
    <row r="41" spans="1:9" ht="17.100000000000001" customHeight="1" x14ac:dyDescent="0.2">
      <c r="A41" s="209"/>
      <c r="B41" s="210"/>
      <c r="C41" s="211"/>
      <c r="D41" s="462"/>
      <c r="E41" s="207"/>
      <c r="F41" s="460"/>
      <c r="G41" s="210"/>
      <c r="H41" s="211"/>
      <c r="I41" s="462"/>
    </row>
    <row r="42" spans="1:9" ht="17.100000000000001" customHeight="1" x14ac:dyDescent="0.2">
      <c r="A42" s="209"/>
      <c r="B42" s="210"/>
      <c r="C42" s="211"/>
      <c r="D42" s="462"/>
      <c r="E42" s="207"/>
      <c r="F42" s="460"/>
      <c r="G42" s="210"/>
      <c r="H42" s="211"/>
      <c r="I42" s="462"/>
    </row>
    <row r="43" spans="1:9" ht="16.5" customHeight="1" x14ac:dyDescent="0.2">
      <c r="A43" s="209"/>
      <c r="B43" s="463"/>
      <c r="C43" s="464"/>
      <c r="D43" s="462"/>
      <c r="E43" s="207"/>
      <c r="F43" s="460"/>
      <c r="G43" s="210"/>
      <c r="H43" s="211"/>
      <c r="I43" s="462"/>
    </row>
    <row r="44" spans="1:9" ht="16.5" customHeight="1" thickBot="1" x14ac:dyDescent="0.25">
      <c r="A44" s="465"/>
      <c r="B44" s="466"/>
      <c r="C44" s="467"/>
      <c r="D44" s="468"/>
      <c r="E44" s="207"/>
      <c r="F44" s="469"/>
      <c r="G44" s="463"/>
      <c r="H44" s="464"/>
      <c r="I44" s="470"/>
    </row>
    <row r="45" spans="1:9" ht="16.5" customHeight="1" thickBot="1" x14ac:dyDescent="0.3">
      <c r="A45" s="1346" t="s">
        <v>276</v>
      </c>
      <c r="B45" s="1347"/>
      <c r="C45" s="1347"/>
      <c r="D45" s="1347"/>
      <c r="E45" s="1347"/>
      <c r="F45" s="1347"/>
      <c r="G45" s="1347"/>
      <c r="H45" s="1347"/>
      <c r="I45" s="1348"/>
    </row>
    <row r="46" spans="1:9" x14ac:dyDescent="0.2">
      <c r="A46" s="205" t="s">
        <v>244</v>
      </c>
      <c r="B46" s="195" t="s">
        <v>277</v>
      </c>
      <c r="C46" s="206"/>
      <c r="D46" s="195" t="s">
        <v>278</v>
      </c>
      <c r="E46" s="1349" t="s">
        <v>279</v>
      </c>
      <c r="F46" s="1350"/>
      <c r="G46" s="1350"/>
      <c r="H46" s="1350"/>
      <c r="I46" s="1351"/>
    </row>
    <row r="47" spans="1:9" x14ac:dyDescent="0.2">
      <c r="A47" s="208"/>
      <c r="B47" s="206"/>
      <c r="C47" s="206"/>
      <c r="D47" s="195" t="s">
        <v>280</v>
      </c>
      <c r="E47" s="1352" t="s">
        <v>281</v>
      </c>
      <c r="F47" s="1353"/>
      <c r="G47" s="1353"/>
      <c r="H47" s="1353"/>
      <c r="I47" s="1354"/>
    </row>
    <row r="48" spans="1:9" ht="16.5" customHeight="1" x14ac:dyDescent="0.2">
      <c r="A48" s="209"/>
      <c r="B48" s="210"/>
      <c r="C48" s="211"/>
      <c r="D48" s="471"/>
      <c r="E48" s="1340"/>
      <c r="F48" s="1341"/>
      <c r="G48" s="1341"/>
      <c r="H48" s="1341"/>
      <c r="I48" s="1342"/>
    </row>
    <row r="49" spans="1:9" ht="17.25" customHeight="1" x14ac:dyDescent="0.2">
      <c r="A49" s="209"/>
      <c r="B49" s="210"/>
      <c r="C49" s="211"/>
      <c r="D49" s="212"/>
      <c r="E49" s="1340"/>
      <c r="F49" s="1341"/>
      <c r="G49" s="1341"/>
      <c r="H49" s="1341"/>
      <c r="I49" s="1342"/>
    </row>
    <row r="50" spans="1:9" ht="17.25" customHeight="1" x14ac:dyDescent="0.2">
      <c r="A50" s="209"/>
      <c r="B50" s="210"/>
      <c r="C50" s="211"/>
      <c r="D50" s="212"/>
      <c r="E50" s="1340"/>
      <c r="F50" s="1341"/>
      <c r="G50" s="1341"/>
      <c r="H50" s="1341"/>
      <c r="I50" s="1342"/>
    </row>
    <row r="51" spans="1:9" ht="17.25" customHeight="1" x14ac:dyDescent="0.2">
      <c r="A51" s="209"/>
      <c r="B51" s="210"/>
      <c r="C51" s="211"/>
      <c r="D51" s="212"/>
      <c r="E51" s="1340"/>
      <c r="F51" s="1341"/>
      <c r="G51" s="1341"/>
      <c r="H51" s="1341"/>
      <c r="I51" s="1342"/>
    </row>
    <row r="52" spans="1:9" ht="17.25" customHeight="1" thickBot="1" x14ac:dyDescent="0.25">
      <c r="A52" s="465"/>
      <c r="B52" s="466"/>
      <c r="C52" s="467"/>
      <c r="D52" s="472"/>
      <c r="E52" s="1337"/>
      <c r="F52" s="1338"/>
      <c r="G52" s="1338"/>
      <c r="H52" s="1338"/>
      <c r="I52" s="1339"/>
    </row>
    <row r="53" spans="1:9" x14ac:dyDescent="0.2">
      <c r="A53" s="202"/>
      <c r="B53" s="202"/>
      <c r="C53" s="202"/>
    </row>
    <row r="54" spans="1:9" x14ac:dyDescent="0.2">
      <c r="A54" s="202"/>
      <c r="B54" s="202"/>
      <c r="C54" s="202"/>
    </row>
    <row r="55" spans="1:9" x14ac:dyDescent="0.2">
      <c r="A55" s="202"/>
      <c r="B55" s="202"/>
      <c r="C55" s="202"/>
    </row>
    <row r="56" spans="1:9" x14ac:dyDescent="0.2">
      <c r="A56" s="202"/>
      <c r="B56" s="202"/>
      <c r="C56" s="202"/>
    </row>
    <row r="57" spans="1:9" x14ac:dyDescent="0.2">
      <c r="A57" s="202"/>
      <c r="B57" s="202"/>
      <c r="C57" s="202"/>
    </row>
    <row r="58" spans="1:9" x14ac:dyDescent="0.2">
      <c r="A58" s="202"/>
      <c r="B58" s="202"/>
      <c r="C58" s="202"/>
    </row>
    <row r="59" spans="1:9" x14ac:dyDescent="0.2">
      <c r="A59" s="202"/>
      <c r="B59" s="202"/>
      <c r="C59" s="202"/>
    </row>
    <row r="60" spans="1:9" x14ac:dyDescent="0.2">
      <c r="A60" s="202"/>
      <c r="B60" s="202"/>
      <c r="C60" s="202"/>
    </row>
  </sheetData>
  <sheetProtection sheet="1" objects="1" scenarios="1"/>
  <mergeCells count="12">
    <mergeCell ref="A3:I3"/>
    <mergeCell ref="A45:I45"/>
    <mergeCell ref="E46:I46"/>
    <mergeCell ref="E47:I47"/>
    <mergeCell ref="B26:C26"/>
    <mergeCell ref="G26:H26"/>
    <mergeCell ref="B7:C7"/>
    <mergeCell ref="E52:I52"/>
    <mergeCell ref="E48:I48"/>
    <mergeCell ref="E49:I49"/>
    <mergeCell ref="E50:I50"/>
    <mergeCell ref="E51:I51"/>
  </mergeCells>
  <phoneticPr fontId="1" type="noConversion"/>
  <pageMargins left="0.75" right="0.75" top="1" bottom="1" header="0.5" footer="0.5"/>
  <pageSetup scale="6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88"/>
  <sheetViews>
    <sheetView zoomScale="80" workbookViewId="0">
      <selection activeCell="B1" sqref="B1"/>
    </sheetView>
  </sheetViews>
  <sheetFormatPr defaultRowHeight="12.75" x14ac:dyDescent="0.2"/>
  <cols>
    <col min="1" max="1" width="2.7109375" customWidth="1"/>
    <col min="2" max="2" width="12.7109375" customWidth="1"/>
    <col min="3" max="3" width="22.7109375" customWidth="1"/>
    <col min="4" max="8" width="10.7109375" customWidth="1"/>
    <col min="9" max="9" width="12.7109375" customWidth="1"/>
    <col min="10" max="10" width="12" customWidth="1"/>
    <col min="11" max="11" width="13.7109375" customWidth="1"/>
    <col min="12" max="12" width="2.7109375" customWidth="1"/>
    <col min="14" max="14" width="12.42578125" customWidth="1"/>
  </cols>
  <sheetData>
    <row r="1" spans="1:14" x14ac:dyDescent="0.2">
      <c r="A1" s="31"/>
      <c r="B1" s="32"/>
      <c r="C1" s="32"/>
      <c r="D1" s="32"/>
      <c r="E1" s="32"/>
      <c r="F1" s="32"/>
      <c r="G1" s="32"/>
      <c r="H1" s="32"/>
      <c r="I1" s="32"/>
      <c r="J1" s="32"/>
      <c r="K1" s="32"/>
      <c r="L1" s="33"/>
    </row>
    <row r="2" spans="1:14" ht="12.75" customHeight="1" x14ac:dyDescent="0.25">
      <c r="A2" s="34"/>
      <c r="B2" s="35"/>
      <c r="C2" s="35"/>
      <c r="D2" s="35"/>
      <c r="E2" s="1360" t="s">
        <v>222</v>
      </c>
      <c r="F2" s="1361"/>
      <c r="G2" s="1361"/>
      <c r="H2" s="1361"/>
      <c r="I2" s="1362"/>
      <c r="J2" s="99"/>
      <c r="K2" s="35"/>
      <c r="L2" s="36"/>
    </row>
    <row r="3" spans="1:14" ht="15.75" x14ac:dyDescent="0.25">
      <c r="A3" s="100"/>
      <c r="B3" s="101"/>
      <c r="C3" s="101"/>
      <c r="D3" s="101"/>
      <c r="E3" s="1363"/>
      <c r="F3" s="1364"/>
      <c r="G3" s="1364"/>
      <c r="H3" s="1364"/>
      <c r="I3" s="1143"/>
      <c r="J3" s="102"/>
      <c r="K3" s="101"/>
      <c r="L3" s="103"/>
    </row>
    <row r="4" spans="1:14" ht="15" x14ac:dyDescent="0.2">
      <c r="A4" s="34"/>
      <c r="B4" s="37" t="s">
        <v>168</v>
      </c>
      <c r="C4" s="38"/>
      <c r="D4" s="38"/>
      <c r="E4" s="38"/>
      <c r="F4" s="38"/>
      <c r="G4" s="38"/>
      <c r="H4" s="38"/>
      <c r="I4" s="38"/>
      <c r="J4" s="38"/>
      <c r="K4" s="38"/>
      <c r="L4" s="36"/>
    </row>
    <row r="5" spans="1:14" x14ac:dyDescent="0.2">
      <c r="A5" s="34"/>
      <c r="B5" s="11"/>
      <c r="C5" s="104" t="s">
        <v>223</v>
      </c>
      <c r="D5" s="42">
        <v>1</v>
      </c>
      <c r="E5" s="42">
        <v>2</v>
      </c>
      <c r="F5" s="42">
        <v>3</v>
      </c>
      <c r="G5" s="42">
        <v>4</v>
      </c>
      <c r="H5" s="42">
        <v>5</v>
      </c>
      <c r="I5" s="105" t="s">
        <v>168</v>
      </c>
      <c r="J5" s="105"/>
      <c r="K5" s="106" t="s">
        <v>224</v>
      </c>
      <c r="L5" s="36"/>
      <c r="N5" s="5" t="s">
        <v>170</v>
      </c>
    </row>
    <row r="6" spans="1:14" ht="15.75" x14ac:dyDescent="0.25">
      <c r="A6" s="34"/>
      <c r="B6" s="107"/>
      <c r="C6" s="104" t="s">
        <v>225</v>
      </c>
      <c r="D6" s="108"/>
      <c r="E6" s="108"/>
      <c r="F6" s="108"/>
      <c r="G6" s="108"/>
      <c r="H6" s="108"/>
      <c r="I6" s="42"/>
      <c r="J6" s="42" t="s">
        <v>226</v>
      </c>
      <c r="K6" s="109" t="s">
        <v>227</v>
      </c>
      <c r="L6" s="36"/>
      <c r="N6" s="5" t="s">
        <v>171</v>
      </c>
    </row>
    <row r="7" spans="1:14" ht="15" x14ac:dyDescent="0.2">
      <c r="A7" s="34"/>
      <c r="B7" s="110" t="s">
        <v>168</v>
      </c>
      <c r="C7" s="111" t="s">
        <v>225</v>
      </c>
      <c r="D7" s="108"/>
      <c r="E7" s="108"/>
      <c r="F7" s="108"/>
      <c r="G7" s="108"/>
      <c r="H7" s="108"/>
      <c r="I7" s="42" t="s">
        <v>168</v>
      </c>
      <c r="J7" s="42" t="s">
        <v>228</v>
      </c>
      <c r="K7" s="112" t="str">
        <f>IF(D8="","",D8)</f>
        <v/>
      </c>
      <c r="L7" s="36"/>
      <c r="N7" s="5" t="s">
        <v>149</v>
      </c>
    </row>
    <row r="8" spans="1:14" x14ac:dyDescent="0.2">
      <c r="A8" s="34"/>
      <c r="B8" s="11"/>
      <c r="C8" s="111" t="s">
        <v>227</v>
      </c>
      <c r="D8" s="184"/>
      <c r="E8" s="185"/>
      <c r="F8" s="113"/>
      <c r="G8" s="114"/>
      <c r="H8" s="114"/>
      <c r="I8" s="115" t="s">
        <v>229</v>
      </c>
      <c r="J8" s="45" t="s">
        <v>176</v>
      </c>
      <c r="K8" s="116" t="s">
        <v>150</v>
      </c>
      <c r="L8" s="36"/>
      <c r="N8" s="6" t="str">
        <f>K7</f>
        <v/>
      </c>
    </row>
    <row r="9" spans="1:14" x14ac:dyDescent="0.2">
      <c r="A9" s="34"/>
      <c r="B9" s="117" t="s">
        <v>127</v>
      </c>
      <c r="C9" s="117"/>
      <c r="D9" s="118"/>
      <c r="E9" s="118"/>
      <c r="F9" s="118"/>
      <c r="G9" s="118"/>
      <c r="H9" s="118"/>
      <c r="I9" s="118"/>
      <c r="J9" s="118"/>
      <c r="K9" s="119" t="s">
        <v>168</v>
      </c>
      <c r="L9" s="36"/>
      <c r="N9" s="47" t="str">
        <f>K8</f>
        <v>LO ADJ</v>
      </c>
    </row>
    <row r="10" spans="1:14" x14ac:dyDescent="0.2">
      <c r="A10" s="34"/>
      <c r="B10" s="48" t="s">
        <v>177</v>
      </c>
      <c r="C10" s="48"/>
      <c r="D10" s="19"/>
      <c r="E10" s="19"/>
      <c r="F10" s="19"/>
      <c r="G10" s="19"/>
      <c r="H10" s="19"/>
      <c r="I10" s="19"/>
      <c r="J10" s="19"/>
      <c r="K10" s="120">
        <f t="shared" ref="K10:K18" si="0">SUM(D10:J10)</f>
        <v>0</v>
      </c>
      <c r="L10" s="36"/>
      <c r="N10" s="50">
        <f>K19</f>
        <v>0</v>
      </c>
    </row>
    <row r="11" spans="1:14" x14ac:dyDescent="0.2">
      <c r="A11" s="34"/>
      <c r="B11" s="48" t="s">
        <v>62</v>
      </c>
      <c r="C11" s="48"/>
      <c r="D11" s="19"/>
      <c r="E11" s="19"/>
      <c r="F11" s="19"/>
      <c r="G11" s="19"/>
      <c r="H11" s="19"/>
      <c r="I11" s="19"/>
      <c r="J11" s="19"/>
      <c r="K11" s="120">
        <f t="shared" si="0"/>
        <v>0</v>
      </c>
      <c r="L11" s="36"/>
      <c r="N11" s="50">
        <f>K30</f>
        <v>0</v>
      </c>
    </row>
    <row r="12" spans="1:14" x14ac:dyDescent="0.2">
      <c r="A12" s="34"/>
      <c r="B12" s="51" t="s">
        <v>61</v>
      </c>
      <c r="C12" s="48"/>
      <c r="D12" s="19"/>
      <c r="E12" s="19"/>
      <c r="F12" s="19"/>
      <c r="G12" s="19"/>
      <c r="H12" s="19"/>
      <c r="I12" s="19"/>
      <c r="J12" s="19"/>
      <c r="K12" s="120">
        <f t="shared" si="0"/>
        <v>0</v>
      </c>
      <c r="L12" s="36"/>
      <c r="N12" s="50">
        <f>K42</f>
        <v>0</v>
      </c>
    </row>
    <row r="13" spans="1:14" x14ac:dyDescent="0.2">
      <c r="A13" s="34"/>
      <c r="B13" s="48" t="s">
        <v>178</v>
      </c>
      <c r="C13" s="48"/>
      <c r="D13" s="19"/>
      <c r="E13" s="19"/>
      <c r="F13" s="19"/>
      <c r="G13" s="19"/>
      <c r="H13" s="19"/>
      <c r="I13" s="19"/>
      <c r="J13" s="19"/>
      <c r="K13" s="120">
        <f t="shared" si="0"/>
        <v>0</v>
      </c>
      <c r="L13" s="36"/>
      <c r="N13" s="52">
        <f>K43</f>
        <v>0</v>
      </c>
    </row>
    <row r="14" spans="1:14" x14ac:dyDescent="0.2">
      <c r="A14" s="34"/>
      <c r="B14" s="48" t="s">
        <v>179</v>
      </c>
      <c r="C14" s="48"/>
      <c r="D14" s="19"/>
      <c r="E14" s="19"/>
      <c r="F14" s="19"/>
      <c r="G14" s="19"/>
      <c r="H14" s="19"/>
      <c r="I14" s="19"/>
      <c r="J14" s="19"/>
      <c r="K14" s="120">
        <f t="shared" si="0"/>
        <v>0</v>
      </c>
      <c r="L14" s="36"/>
      <c r="N14" s="53"/>
    </row>
    <row r="15" spans="1:14" x14ac:dyDescent="0.2">
      <c r="A15" s="34"/>
      <c r="B15" s="48" t="s">
        <v>180</v>
      </c>
      <c r="C15" s="48"/>
      <c r="D15" s="19"/>
      <c r="E15" s="19"/>
      <c r="F15" s="19"/>
      <c r="G15" s="19"/>
      <c r="H15" s="19"/>
      <c r="I15" s="19"/>
      <c r="J15" s="19"/>
      <c r="K15" s="120">
        <f t="shared" si="0"/>
        <v>0</v>
      </c>
      <c r="L15" s="36"/>
      <c r="N15" s="50">
        <f>K57</f>
        <v>0</v>
      </c>
    </row>
    <row r="16" spans="1:14" x14ac:dyDescent="0.2">
      <c r="A16" s="34"/>
      <c r="B16" s="51" t="s">
        <v>130</v>
      </c>
      <c r="C16" s="48"/>
      <c r="D16" s="19"/>
      <c r="E16" s="19"/>
      <c r="F16" s="19"/>
      <c r="G16" s="19"/>
      <c r="H16" s="19"/>
      <c r="I16" s="19"/>
      <c r="J16" s="19"/>
      <c r="K16" s="120">
        <f t="shared" si="0"/>
        <v>0</v>
      </c>
      <c r="L16" s="36"/>
      <c r="N16" s="50">
        <f>K68</f>
        <v>0</v>
      </c>
    </row>
    <row r="17" spans="1:14" x14ac:dyDescent="0.2">
      <c r="A17" s="34"/>
      <c r="B17" s="48" t="s">
        <v>181</v>
      </c>
      <c r="C17" s="48"/>
      <c r="D17" s="19"/>
      <c r="E17" s="19"/>
      <c r="F17" s="19"/>
      <c r="G17" s="19"/>
      <c r="H17" s="19"/>
      <c r="I17" s="19"/>
      <c r="J17" s="19"/>
      <c r="K17" s="120">
        <f t="shared" si="0"/>
        <v>0</v>
      </c>
      <c r="L17" s="36"/>
      <c r="N17" s="50">
        <f>K78</f>
        <v>0</v>
      </c>
    </row>
    <row r="18" spans="1:14" ht="13.5" thickBot="1" x14ac:dyDescent="0.25">
      <c r="A18" s="34"/>
      <c r="B18" s="48" t="s">
        <v>182</v>
      </c>
      <c r="C18" s="48"/>
      <c r="D18" s="19"/>
      <c r="E18" s="19"/>
      <c r="F18" s="19"/>
      <c r="G18" s="19"/>
      <c r="H18" s="19"/>
      <c r="I18" s="19"/>
      <c r="J18" s="19"/>
      <c r="K18" s="120">
        <f t="shared" si="0"/>
        <v>0</v>
      </c>
      <c r="L18" s="36"/>
      <c r="N18" s="52">
        <f>K79</f>
        <v>0</v>
      </c>
    </row>
    <row r="19" spans="1:14" ht="15" thickBot="1" x14ac:dyDescent="0.25">
      <c r="A19" s="34"/>
      <c r="B19" s="54" t="s">
        <v>183</v>
      </c>
      <c r="C19" s="55"/>
      <c r="D19" s="20">
        <f t="shared" ref="D19:K19" si="1">SUM(D10:D18)</f>
        <v>0</v>
      </c>
      <c r="E19" s="20">
        <f t="shared" si="1"/>
        <v>0</v>
      </c>
      <c r="F19" s="20">
        <f t="shared" si="1"/>
        <v>0</v>
      </c>
      <c r="G19" s="20">
        <f t="shared" si="1"/>
        <v>0</v>
      </c>
      <c r="H19" s="20">
        <f t="shared" si="1"/>
        <v>0</v>
      </c>
      <c r="I19" s="20">
        <f t="shared" si="1"/>
        <v>0</v>
      </c>
      <c r="J19" s="20">
        <f t="shared" si="1"/>
        <v>0</v>
      </c>
      <c r="K19" s="121">
        <f t="shared" si="1"/>
        <v>0</v>
      </c>
      <c r="L19" s="36"/>
      <c r="N19" s="52">
        <f>K80</f>
        <v>0</v>
      </c>
    </row>
    <row r="20" spans="1:14" x14ac:dyDescent="0.2">
      <c r="A20" s="34"/>
      <c r="B20" s="122" t="s">
        <v>184</v>
      </c>
      <c r="C20" s="123"/>
      <c r="D20" s="21"/>
      <c r="E20" s="21"/>
      <c r="F20" s="21"/>
      <c r="G20" s="21"/>
      <c r="H20" s="21"/>
      <c r="I20" s="21"/>
      <c r="J20" s="21"/>
      <c r="K20" s="124"/>
      <c r="L20" s="36"/>
      <c r="N20" s="61" t="e">
        <f>K81</f>
        <v>#DIV/0!</v>
      </c>
    </row>
    <row r="21" spans="1:14" x14ac:dyDescent="0.2">
      <c r="A21" s="34"/>
      <c r="B21" s="48" t="s">
        <v>185</v>
      </c>
      <c r="C21" s="48"/>
      <c r="D21" s="19"/>
      <c r="E21" s="19"/>
      <c r="F21" s="19"/>
      <c r="G21" s="19"/>
      <c r="H21" s="19"/>
      <c r="I21" s="19"/>
      <c r="J21" s="19"/>
      <c r="K21" s="120">
        <f t="shared" ref="K21:K29" si="2">SUM(D21:J21)</f>
        <v>0</v>
      </c>
      <c r="L21" s="36"/>
      <c r="N21" s="52">
        <f>K82</f>
        <v>0</v>
      </c>
    </row>
    <row r="22" spans="1:14" x14ac:dyDescent="0.2">
      <c r="A22" s="34"/>
      <c r="B22" s="48" t="s">
        <v>186</v>
      </c>
      <c r="C22" s="48"/>
      <c r="D22" s="19"/>
      <c r="E22" s="19"/>
      <c r="F22" s="19"/>
      <c r="G22" s="19"/>
      <c r="H22" s="19"/>
      <c r="I22" s="19"/>
      <c r="J22" s="19"/>
      <c r="K22" s="120">
        <f t="shared" si="2"/>
        <v>0</v>
      </c>
      <c r="L22" s="36"/>
      <c r="N22" s="62" t="e">
        <f>K84</f>
        <v>#DIV/0!</v>
      </c>
    </row>
    <row r="23" spans="1:14" x14ac:dyDescent="0.2">
      <c r="A23" s="34"/>
      <c r="B23" s="48" t="s">
        <v>76</v>
      </c>
      <c r="C23" s="48"/>
      <c r="D23" s="19"/>
      <c r="E23" s="19"/>
      <c r="F23" s="19"/>
      <c r="G23" s="19"/>
      <c r="H23" s="19"/>
      <c r="I23" s="19"/>
      <c r="J23" s="19"/>
      <c r="K23" s="120">
        <f t="shared" si="2"/>
        <v>0</v>
      </c>
      <c r="L23" s="36"/>
      <c r="N23" s="52">
        <f>K55+K56</f>
        <v>0</v>
      </c>
    </row>
    <row r="24" spans="1:14" x14ac:dyDescent="0.2">
      <c r="A24" s="34"/>
      <c r="B24" s="48" t="s">
        <v>75</v>
      </c>
      <c r="C24" s="48"/>
      <c r="D24" s="19"/>
      <c r="E24" s="19"/>
      <c r="F24" s="19"/>
      <c r="G24" s="19"/>
      <c r="H24" s="19"/>
      <c r="I24" s="19"/>
      <c r="J24" s="19"/>
      <c r="K24" s="120">
        <f t="shared" si="2"/>
        <v>0</v>
      </c>
      <c r="L24" s="36"/>
    </row>
    <row r="25" spans="1:14" x14ac:dyDescent="0.2">
      <c r="A25" s="34"/>
      <c r="B25" s="48" t="s">
        <v>187</v>
      </c>
      <c r="C25" s="48"/>
      <c r="D25" s="19"/>
      <c r="E25" s="19"/>
      <c r="F25" s="19"/>
      <c r="G25" s="19"/>
      <c r="H25" s="19"/>
      <c r="I25" s="19"/>
      <c r="J25" s="19"/>
      <c r="K25" s="120">
        <f t="shared" si="2"/>
        <v>0</v>
      </c>
      <c r="L25" s="36"/>
    </row>
    <row r="26" spans="1:14" x14ac:dyDescent="0.2">
      <c r="A26" s="34"/>
      <c r="B26" s="48" t="s">
        <v>74</v>
      </c>
      <c r="C26" s="48"/>
      <c r="D26" s="19"/>
      <c r="E26" s="19"/>
      <c r="F26" s="19"/>
      <c r="G26" s="19"/>
      <c r="H26" s="19"/>
      <c r="I26" s="19"/>
      <c r="J26" s="19"/>
      <c r="K26" s="120">
        <f t="shared" si="2"/>
        <v>0</v>
      </c>
      <c r="L26" s="36"/>
    </row>
    <row r="27" spans="1:14" x14ac:dyDescent="0.2">
      <c r="A27" s="34"/>
      <c r="B27" s="51" t="s">
        <v>134</v>
      </c>
      <c r="C27" s="48"/>
      <c r="D27" s="19"/>
      <c r="E27" s="19"/>
      <c r="F27" s="19"/>
      <c r="G27" s="19"/>
      <c r="H27" s="19"/>
      <c r="I27" s="19"/>
      <c r="J27" s="19"/>
      <c r="K27" s="120">
        <f t="shared" si="2"/>
        <v>0</v>
      </c>
      <c r="L27" s="36"/>
    </row>
    <row r="28" spans="1:14" x14ac:dyDescent="0.2">
      <c r="A28" s="34"/>
      <c r="B28" s="48" t="s">
        <v>135</v>
      </c>
      <c r="C28" s="48"/>
      <c r="D28" s="19"/>
      <c r="E28" s="19"/>
      <c r="F28" s="19"/>
      <c r="G28" s="19"/>
      <c r="H28" s="19"/>
      <c r="I28" s="19"/>
      <c r="J28" s="19"/>
      <c r="K28" s="120">
        <f t="shared" si="2"/>
        <v>0</v>
      </c>
      <c r="L28" s="36"/>
    </row>
    <row r="29" spans="1:14" ht="13.5" thickBot="1" x14ac:dyDescent="0.25">
      <c r="A29" s="34"/>
      <c r="B29" s="48" t="s">
        <v>188</v>
      </c>
      <c r="C29" s="48"/>
      <c r="D29" s="19"/>
      <c r="E29" s="19"/>
      <c r="F29" s="19"/>
      <c r="G29" s="19"/>
      <c r="H29" s="19"/>
      <c r="I29" s="19"/>
      <c r="J29" s="19"/>
      <c r="K29" s="120">
        <f t="shared" si="2"/>
        <v>0</v>
      </c>
      <c r="L29" s="36"/>
    </row>
    <row r="30" spans="1:14" ht="15" thickBot="1" x14ac:dyDescent="0.25">
      <c r="A30" s="34"/>
      <c r="B30" s="54" t="s">
        <v>230</v>
      </c>
      <c r="C30" s="55"/>
      <c r="D30" s="20">
        <f t="shared" ref="D30:J30" si="3">SUM(D20:D29)</f>
        <v>0</v>
      </c>
      <c r="E30" s="20">
        <f t="shared" si="3"/>
        <v>0</v>
      </c>
      <c r="F30" s="20">
        <f t="shared" si="3"/>
        <v>0</v>
      </c>
      <c r="G30" s="20">
        <f t="shared" si="3"/>
        <v>0</v>
      </c>
      <c r="H30" s="20">
        <f t="shared" si="3"/>
        <v>0</v>
      </c>
      <c r="I30" s="20">
        <f t="shared" si="3"/>
        <v>0</v>
      </c>
      <c r="J30" s="20">
        <f t="shared" si="3"/>
        <v>0</v>
      </c>
      <c r="K30" s="121">
        <f>SUM(K21:K29)</f>
        <v>0</v>
      </c>
      <c r="L30" s="36"/>
    </row>
    <row r="31" spans="1:14" x14ac:dyDescent="0.2">
      <c r="A31" s="34"/>
      <c r="B31" s="122" t="s">
        <v>190</v>
      </c>
      <c r="C31" s="122"/>
      <c r="D31" s="21"/>
      <c r="E31" s="21"/>
      <c r="F31" s="21"/>
      <c r="G31" s="21"/>
      <c r="H31" s="21"/>
      <c r="I31" s="21"/>
      <c r="J31" s="21"/>
      <c r="K31" s="124"/>
      <c r="L31" s="36"/>
    </row>
    <row r="32" spans="1:14" x14ac:dyDescent="0.2">
      <c r="A32" s="34"/>
      <c r="B32" s="63" t="s">
        <v>191</v>
      </c>
      <c r="C32" s="63" t="s">
        <v>192</v>
      </c>
      <c r="D32" s="21"/>
      <c r="E32" s="21"/>
      <c r="F32" s="21"/>
      <c r="G32" s="21"/>
      <c r="H32" s="21"/>
      <c r="I32" s="21"/>
      <c r="J32" s="21" t="s">
        <v>168</v>
      </c>
      <c r="K32" s="124" t="s">
        <v>168</v>
      </c>
      <c r="L32" s="36"/>
    </row>
    <row r="33" spans="1:12" x14ac:dyDescent="0.2">
      <c r="A33" s="34"/>
      <c r="B33" s="64"/>
      <c r="C33" s="64"/>
      <c r="D33" s="19"/>
      <c r="E33" s="19"/>
      <c r="F33" s="19"/>
      <c r="G33" s="19"/>
      <c r="H33" s="19"/>
      <c r="I33" s="19"/>
      <c r="J33" s="19"/>
      <c r="K33" s="120">
        <f t="shared" ref="K33:K41" si="4">SUM(D33:J33)</f>
        <v>0</v>
      </c>
      <c r="L33" s="36"/>
    </row>
    <row r="34" spans="1:12" x14ac:dyDescent="0.2">
      <c r="A34" s="34"/>
      <c r="B34" s="64"/>
      <c r="C34" s="64"/>
      <c r="D34" s="19"/>
      <c r="E34" s="19"/>
      <c r="F34" s="19"/>
      <c r="G34" s="19"/>
      <c r="H34" s="19"/>
      <c r="I34" s="19"/>
      <c r="J34" s="19"/>
      <c r="K34" s="120">
        <f t="shared" si="4"/>
        <v>0</v>
      </c>
      <c r="L34" s="36"/>
    </row>
    <row r="35" spans="1:12" x14ac:dyDescent="0.2">
      <c r="A35" s="34"/>
      <c r="B35" s="64"/>
      <c r="C35" s="64"/>
      <c r="D35" s="19"/>
      <c r="E35" s="19"/>
      <c r="F35" s="19"/>
      <c r="G35" s="19"/>
      <c r="H35" s="19"/>
      <c r="I35" s="19"/>
      <c r="J35" s="19"/>
      <c r="K35" s="120">
        <f t="shared" si="4"/>
        <v>0</v>
      </c>
      <c r="L35" s="36"/>
    </row>
    <row r="36" spans="1:12" x14ac:dyDescent="0.2">
      <c r="A36" s="34"/>
      <c r="B36" s="64"/>
      <c r="C36" s="64"/>
      <c r="D36" s="19"/>
      <c r="E36" s="19"/>
      <c r="F36" s="19"/>
      <c r="G36" s="19"/>
      <c r="H36" s="19"/>
      <c r="I36" s="19"/>
      <c r="J36" s="19"/>
      <c r="K36" s="120">
        <f t="shared" si="4"/>
        <v>0</v>
      </c>
      <c r="L36" s="36"/>
    </row>
    <row r="37" spans="1:12" x14ac:dyDescent="0.2">
      <c r="A37" s="34"/>
      <c r="B37" s="65"/>
      <c r="C37" s="64"/>
      <c r="D37" s="19"/>
      <c r="E37" s="19"/>
      <c r="F37" s="19"/>
      <c r="G37" s="19"/>
      <c r="H37" s="19"/>
      <c r="I37" s="19"/>
      <c r="J37" s="19"/>
      <c r="K37" s="120">
        <f t="shared" si="4"/>
        <v>0</v>
      </c>
      <c r="L37" s="36"/>
    </row>
    <row r="38" spans="1:12" x14ac:dyDescent="0.2">
      <c r="A38" s="34"/>
      <c r="B38" s="48" t="s">
        <v>193</v>
      </c>
      <c r="C38" s="48"/>
      <c r="D38" s="19"/>
      <c r="E38" s="19"/>
      <c r="F38" s="19"/>
      <c r="G38" s="19"/>
      <c r="H38" s="19"/>
      <c r="I38" s="19"/>
      <c r="J38" s="19"/>
      <c r="K38" s="120">
        <f t="shared" si="4"/>
        <v>0</v>
      </c>
      <c r="L38" s="36"/>
    </row>
    <row r="39" spans="1:12" x14ac:dyDescent="0.2">
      <c r="A39" s="34"/>
      <c r="B39" s="64" t="s">
        <v>168</v>
      </c>
      <c r="C39" s="64"/>
      <c r="D39" s="19"/>
      <c r="E39" s="19"/>
      <c r="F39" s="19"/>
      <c r="G39" s="19"/>
      <c r="H39" s="19"/>
      <c r="I39" s="19"/>
      <c r="J39" s="19"/>
      <c r="K39" s="120">
        <f t="shared" si="4"/>
        <v>0</v>
      </c>
      <c r="L39" s="36"/>
    </row>
    <row r="40" spans="1:12" x14ac:dyDescent="0.2">
      <c r="A40" s="34"/>
      <c r="B40" s="64" t="s">
        <v>168</v>
      </c>
      <c r="C40" s="64"/>
      <c r="D40" s="19"/>
      <c r="E40" s="19"/>
      <c r="F40" s="19"/>
      <c r="G40" s="19"/>
      <c r="H40" s="19"/>
      <c r="I40" s="19"/>
      <c r="J40" s="19"/>
      <c r="K40" s="120">
        <f t="shared" si="4"/>
        <v>0</v>
      </c>
      <c r="L40" s="36"/>
    </row>
    <row r="41" spans="1:12" ht="13.5" thickBot="1" x14ac:dyDescent="0.25">
      <c r="A41" s="34"/>
      <c r="B41" s="48" t="s">
        <v>194</v>
      </c>
      <c r="C41" s="48"/>
      <c r="D41" s="19"/>
      <c r="E41" s="19"/>
      <c r="F41" s="19"/>
      <c r="G41" s="19"/>
      <c r="H41" s="19"/>
      <c r="I41" s="19"/>
      <c r="J41" s="19"/>
      <c r="K41" s="120">
        <f t="shared" si="4"/>
        <v>0</v>
      </c>
      <c r="L41" s="36"/>
    </row>
    <row r="42" spans="1:12" ht="15" thickBot="1" x14ac:dyDescent="0.25">
      <c r="A42" s="34"/>
      <c r="B42" s="54" t="s">
        <v>195</v>
      </c>
      <c r="C42" s="55"/>
      <c r="D42" s="20">
        <f t="shared" ref="D42:K42" si="5">SUM(D33:D41)</f>
        <v>0</v>
      </c>
      <c r="E42" s="20">
        <f t="shared" si="5"/>
        <v>0</v>
      </c>
      <c r="F42" s="20">
        <f t="shared" si="5"/>
        <v>0</v>
      </c>
      <c r="G42" s="20">
        <f t="shared" si="5"/>
        <v>0</v>
      </c>
      <c r="H42" s="20">
        <f t="shared" si="5"/>
        <v>0</v>
      </c>
      <c r="I42" s="20">
        <f t="shared" si="5"/>
        <v>0</v>
      </c>
      <c r="J42" s="20">
        <f t="shared" si="5"/>
        <v>0</v>
      </c>
      <c r="K42" s="121">
        <f t="shared" si="5"/>
        <v>0</v>
      </c>
      <c r="L42" s="36"/>
    </row>
    <row r="43" spans="1:12" ht="15.75" thickBot="1" x14ac:dyDescent="0.25">
      <c r="A43" s="34"/>
      <c r="B43" s="66" t="s">
        <v>196</v>
      </c>
      <c r="C43" s="67"/>
      <c r="D43" s="20">
        <f t="shared" ref="D43:K43" si="6">D42+D30+D19</f>
        <v>0</v>
      </c>
      <c r="E43" s="20">
        <f t="shared" si="6"/>
        <v>0</v>
      </c>
      <c r="F43" s="20">
        <f t="shared" si="6"/>
        <v>0</v>
      </c>
      <c r="G43" s="20">
        <f t="shared" si="6"/>
        <v>0</v>
      </c>
      <c r="H43" s="20">
        <f t="shared" si="6"/>
        <v>0</v>
      </c>
      <c r="I43" s="20">
        <f t="shared" si="6"/>
        <v>0</v>
      </c>
      <c r="J43" s="20">
        <f t="shared" si="6"/>
        <v>0</v>
      </c>
      <c r="K43" s="121">
        <f t="shared" si="6"/>
        <v>0</v>
      </c>
      <c r="L43" s="36"/>
    </row>
    <row r="44" spans="1:12" x14ac:dyDescent="0.2">
      <c r="A44" s="34"/>
      <c r="B44" s="117" t="s">
        <v>197</v>
      </c>
      <c r="C44" s="125"/>
      <c r="D44" s="22" t="s">
        <v>168</v>
      </c>
      <c r="E44" s="22" t="s">
        <v>168</v>
      </c>
      <c r="F44" s="22" t="s">
        <v>168</v>
      </c>
      <c r="G44" s="22" t="s">
        <v>168</v>
      </c>
      <c r="H44" s="22"/>
      <c r="I44" s="22"/>
      <c r="J44" s="22"/>
      <c r="K44" s="126"/>
      <c r="L44" s="36"/>
    </row>
    <row r="45" spans="1:12" x14ac:dyDescent="0.2">
      <c r="A45" s="34"/>
      <c r="B45" s="48" t="s">
        <v>198</v>
      </c>
      <c r="C45" s="48"/>
      <c r="D45" s="19"/>
      <c r="E45" s="19"/>
      <c r="F45" s="19"/>
      <c r="G45" s="19"/>
      <c r="H45" s="19"/>
      <c r="I45" s="19"/>
      <c r="J45" s="19"/>
      <c r="K45" s="120">
        <f t="shared" ref="K45:K56" si="7">SUM(D45:J45)</f>
        <v>0</v>
      </c>
      <c r="L45" s="36"/>
    </row>
    <row r="46" spans="1:12" x14ac:dyDescent="0.2">
      <c r="A46" s="34"/>
      <c r="B46" s="48" t="s">
        <v>199</v>
      </c>
      <c r="C46" s="48"/>
      <c r="D46" s="19"/>
      <c r="E46" s="19"/>
      <c r="F46" s="19"/>
      <c r="G46" s="19"/>
      <c r="H46" s="19"/>
      <c r="I46" s="19"/>
      <c r="J46" s="19"/>
      <c r="K46" s="120">
        <f t="shared" si="7"/>
        <v>0</v>
      </c>
      <c r="L46" s="36"/>
    </row>
    <row r="47" spans="1:12" x14ac:dyDescent="0.2">
      <c r="A47" s="34"/>
      <c r="B47" s="48" t="s">
        <v>200</v>
      </c>
      <c r="C47" s="48"/>
      <c r="D47" s="19"/>
      <c r="E47" s="19"/>
      <c r="F47" s="19"/>
      <c r="G47" s="19"/>
      <c r="H47" s="19"/>
      <c r="I47" s="19"/>
      <c r="J47" s="19"/>
      <c r="K47" s="120">
        <f t="shared" si="7"/>
        <v>0</v>
      </c>
      <c r="L47" s="36"/>
    </row>
    <row r="48" spans="1:12" x14ac:dyDescent="0.2">
      <c r="A48" s="34"/>
      <c r="B48" s="71" t="s">
        <v>201</v>
      </c>
      <c r="C48" s="48"/>
      <c r="D48" s="19"/>
      <c r="E48" s="19"/>
      <c r="F48" s="19"/>
      <c r="G48" s="19"/>
      <c r="H48" s="19"/>
      <c r="I48" s="19"/>
      <c r="J48" s="19"/>
      <c r="K48" s="120">
        <f t="shared" si="7"/>
        <v>0</v>
      </c>
      <c r="L48" s="36"/>
    </row>
    <row r="49" spans="1:12" x14ac:dyDescent="0.2">
      <c r="A49" s="34"/>
      <c r="B49" s="48" t="s">
        <v>59</v>
      </c>
      <c r="C49" s="48"/>
      <c r="D49" s="19"/>
      <c r="E49" s="19"/>
      <c r="F49" s="19"/>
      <c r="G49" s="19"/>
      <c r="H49" s="19"/>
      <c r="I49" s="19"/>
      <c r="J49" s="19"/>
      <c r="K49" s="120">
        <f t="shared" si="7"/>
        <v>0</v>
      </c>
      <c r="L49" s="36"/>
    </row>
    <row r="50" spans="1:12" x14ac:dyDescent="0.2">
      <c r="A50" s="34"/>
      <c r="B50" s="48" t="s">
        <v>202</v>
      </c>
      <c r="C50" s="48"/>
      <c r="D50" s="19"/>
      <c r="E50" s="19"/>
      <c r="F50" s="19"/>
      <c r="G50" s="19"/>
      <c r="H50" s="19"/>
      <c r="I50" s="19"/>
      <c r="J50" s="19"/>
      <c r="K50" s="120">
        <f t="shared" si="7"/>
        <v>0</v>
      </c>
      <c r="L50" s="36"/>
    </row>
    <row r="51" spans="1:12" x14ac:dyDescent="0.2">
      <c r="A51" s="34"/>
      <c r="B51" s="48" t="s">
        <v>203</v>
      </c>
      <c r="C51" s="48"/>
      <c r="D51" s="19"/>
      <c r="E51" s="19"/>
      <c r="F51" s="19"/>
      <c r="G51" s="19"/>
      <c r="H51" s="19"/>
      <c r="I51" s="19"/>
      <c r="J51" s="19"/>
      <c r="K51" s="120">
        <f t="shared" si="7"/>
        <v>0</v>
      </c>
      <c r="L51" s="36"/>
    </row>
    <row r="52" spans="1:12" x14ac:dyDescent="0.2">
      <c r="A52" s="34"/>
      <c r="B52" s="72" t="s">
        <v>231</v>
      </c>
      <c r="C52" s="48"/>
      <c r="D52" s="19"/>
      <c r="E52" s="19"/>
      <c r="F52" s="19"/>
      <c r="G52" s="19"/>
      <c r="H52" s="19"/>
      <c r="I52" s="19"/>
      <c r="J52" s="19"/>
      <c r="K52" s="120">
        <f t="shared" si="7"/>
        <v>0</v>
      </c>
      <c r="L52" s="36"/>
    </row>
    <row r="53" spans="1:12" x14ac:dyDescent="0.2">
      <c r="A53" s="34"/>
      <c r="B53" s="51" t="s">
        <v>205</v>
      </c>
      <c r="C53" s="48"/>
      <c r="D53" s="19"/>
      <c r="E53" s="19"/>
      <c r="F53" s="19"/>
      <c r="G53" s="19"/>
      <c r="H53" s="19"/>
      <c r="I53" s="19"/>
      <c r="J53" s="19"/>
      <c r="K53" s="120">
        <f t="shared" si="7"/>
        <v>0</v>
      </c>
      <c r="L53" s="36"/>
    </row>
    <row r="54" spans="1:12" x14ac:dyDescent="0.2">
      <c r="A54" s="34"/>
      <c r="B54" s="48" t="s">
        <v>85</v>
      </c>
      <c r="C54" s="48"/>
      <c r="D54" s="19"/>
      <c r="E54" s="19"/>
      <c r="F54" s="19"/>
      <c r="G54" s="19"/>
      <c r="H54" s="19"/>
      <c r="I54" s="19"/>
      <c r="J54" s="19"/>
      <c r="K54" s="120">
        <f t="shared" si="7"/>
        <v>0</v>
      </c>
      <c r="L54" s="36"/>
    </row>
    <row r="55" spans="1:12" x14ac:dyDescent="0.2">
      <c r="A55" s="34"/>
      <c r="B55" s="48" t="s">
        <v>206</v>
      </c>
      <c r="C55" s="48"/>
      <c r="D55" s="23">
        <f t="shared" ref="D55:J55" si="8">D67</f>
        <v>0</v>
      </c>
      <c r="E55" s="23">
        <f t="shared" si="8"/>
        <v>0</v>
      </c>
      <c r="F55" s="23">
        <f t="shared" si="8"/>
        <v>0</v>
      </c>
      <c r="G55" s="23">
        <f t="shared" si="8"/>
        <v>0</v>
      </c>
      <c r="H55" s="23">
        <f t="shared" si="8"/>
        <v>0</v>
      </c>
      <c r="I55" s="127">
        <f t="shared" si="8"/>
        <v>0</v>
      </c>
      <c r="J55" s="127">
        <f t="shared" si="8"/>
        <v>0</v>
      </c>
      <c r="K55" s="120">
        <f t="shared" si="7"/>
        <v>0</v>
      </c>
      <c r="L55" s="36"/>
    </row>
    <row r="56" spans="1:12" ht="13.5" thickBot="1" x14ac:dyDescent="0.25">
      <c r="A56" s="34"/>
      <c r="B56" s="48" t="s">
        <v>207</v>
      </c>
      <c r="C56" s="48"/>
      <c r="D56" s="23">
        <f t="shared" ref="D56:J56" si="9">D77</f>
        <v>0</v>
      </c>
      <c r="E56" s="23">
        <f t="shared" si="9"/>
        <v>0</v>
      </c>
      <c r="F56" s="23">
        <f t="shared" si="9"/>
        <v>0</v>
      </c>
      <c r="G56" s="23">
        <f t="shared" si="9"/>
        <v>0</v>
      </c>
      <c r="H56" s="23">
        <f t="shared" si="9"/>
        <v>0</v>
      </c>
      <c r="I56" s="127">
        <f t="shared" si="9"/>
        <v>0</v>
      </c>
      <c r="J56" s="127">
        <f t="shared" si="9"/>
        <v>0</v>
      </c>
      <c r="K56" s="120">
        <f t="shared" si="7"/>
        <v>0</v>
      </c>
      <c r="L56" s="36"/>
    </row>
    <row r="57" spans="1:12" ht="15" thickBot="1" x14ac:dyDescent="0.25">
      <c r="A57" s="34"/>
      <c r="B57" s="128" t="s">
        <v>232</v>
      </c>
      <c r="C57" s="129"/>
      <c r="D57" s="24">
        <f t="shared" ref="D57:K57" si="10">SUM(D45:D56)</f>
        <v>0</v>
      </c>
      <c r="E57" s="24">
        <f t="shared" si="10"/>
        <v>0</v>
      </c>
      <c r="F57" s="24">
        <f t="shared" si="10"/>
        <v>0</v>
      </c>
      <c r="G57" s="24">
        <f t="shared" si="10"/>
        <v>0</v>
      </c>
      <c r="H57" s="24">
        <f t="shared" si="10"/>
        <v>0</v>
      </c>
      <c r="I57" s="24">
        <f t="shared" si="10"/>
        <v>0</v>
      </c>
      <c r="J57" s="24">
        <f t="shared" si="10"/>
        <v>0</v>
      </c>
      <c r="K57" s="130">
        <f t="shared" si="10"/>
        <v>0</v>
      </c>
      <c r="L57" s="36"/>
    </row>
    <row r="58" spans="1:12" x14ac:dyDescent="0.2">
      <c r="A58" s="34"/>
      <c r="B58" s="131" t="s">
        <v>209</v>
      </c>
      <c r="C58" s="132"/>
      <c r="D58" s="25"/>
      <c r="E58" s="25"/>
      <c r="F58" s="25"/>
      <c r="G58" s="25"/>
      <c r="H58" s="25"/>
      <c r="I58" s="25"/>
      <c r="J58" s="25"/>
      <c r="K58" s="124"/>
      <c r="L58" s="36"/>
    </row>
    <row r="59" spans="1:12" x14ac:dyDescent="0.2">
      <c r="A59" s="34"/>
      <c r="B59" s="133" t="s">
        <v>210</v>
      </c>
      <c r="C59" s="132"/>
      <c r="D59" s="25"/>
      <c r="E59" s="25"/>
      <c r="F59" s="25"/>
      <c r="G59" s="25"/>
      <c r="H59" s="25"/>
      <c r="I59" s="25"/>
      <c r="J59" s="25"/>
      <c r="K59" s="124" t="s">
        <v>168</v>
      </c>
      <c r="L59" s="36"/>
    </row>
    <row r="60" spans="1:12" x14ac:dyDescent="0.2">
      <c r="A60" s="34"/>
      <c r="B60" s="134" t="s">
        <v>211</v>
      </c>
      <c r="C60" s="1371" t="s">
        <v>212</v>
      </c>
      <c r="D60" s="1372"/>
      <c r="E60" s="25"/>
      <c r="F60" s="25"/>
      <c r="G60" s="25"/>
      <c r="H60" s="25"/>
      <c r="I60" s="25"/>
      <c r="J60" s="25"/>
      <c r="K60" s="124" t="s">
        <v>168</v>
      </c>
      <c r="L60" s="36"/>
    </row>
    <row r="61" spans="1:12" x14ac:dyDescent="0.2">
      <c r="A61" s="34"/>
      <c r="B61" s="64"/>
      <c r="C61" s="65"/>
      <c r="D61" s="19"/>
      <c r="E61" s="19"/>
      <c r="F61" s="19"/>
      <c r="G61" s="19"/>
      <c r="H61" s="19"/>
      <c r="I61" s="19"/>
      <c r="J61" s="19"/>
      <c r="K61" s="120">
        <f t="shared" ref="K61:K67" si="11">SUM(D61:J61)</f>
        <v>0</v>
      </c>
      <c r="L61" s="36"/>
    </row>
    <row r="62" spans="1:12" x14ac:dyDescent="0.2">
      <c r="A62" s="34"/>
      <c r="B62" s="64"/>
      <c r="C62" s="65"/>
      <c r="D62" s="19"/>
      <c r="E62" s="19"/>
      <c r="F62" s="19"/>
      <c r="G62" s="19"/>
      <c r="H62" s="19"/>
      <c r="I62" s="19"/>
      <c r="J62" s="19"/>
      <c r="K62" s="120">
        <f t="shared" si="11"/>
        <v>0</v>
      </c>
      <c r="L62" s="36"/>
    </row>
    <row r="63" spans="1:12" x14ac:dyDescent="0.2">
      <c r="A63" s="34"/>
      <c r="B63" s="64"/>
      <c r="C63" s="64"/>
      <c r="D63" s="19"/>
      <c r="E63" s="19"/>
      <c r="F63" s="19"/>
      <c r="G63" s="19"/>
      <c r="H63" s="19"/>
      <c r="I63" s="19"/>
      <c r="J63" s="19"/>
      <c r="K63" s="120">
        <f t="shared" si="11"/>
        <v>0</v>
      </c>
      <c r="L63" s="36"/>
    </row>
    <row r="64" spans="1:12" x14ac:dyDescent="0.2">
      <c r="A64" s="34"/>
      <c r="B64" s="64"/>
      <c r="C64" s="64"/>
      <c r="D64" s="19"/>
      <c r="E64" s="19"/>
      <c r="F64" s="19"/>
      <c r="G64" s="19"/>
      <c r="H64" s="19"/>
      <c r="I64" s="19"/>
      <c r="J64" s="19"/>
      <c r="K64" s="120">
        <f t="shared" si="11"/>
        <v>0</v>
      </c>
      <c r="L64" s="36"/>
    </row>
    <row r="65" spans="1:12" x14ac:dyDescent="0.2">
      <c r="A65" s="34"/>
      <c r="B65" s="48" t="s">
        <v>233</v>
      </c>
      <c r="C65" s="48"/>
      <c r="D65" s="19"/>
      <c r="E65" s="19"/>
      <c r="F65" s="19"/>
      <c r="G65" s="19"/>
      <c r="H65" s="19"/>
      <c r="I65" s="19"/>
      <c r="J65" s="19"/>
      <c r="K65" s="120">
        <f t="shared" si="11"/>
        <v>0</v>
      </c>
      <c r="L65" s="36"/>
    </row>
    <row r="66" spans="1:12" x14ac:dyDescent="0.2">
      <c r="A66" s="34"/>
      <c r="B66" s="64" t="s">
        <v>168</v>
      </c>
      <c r="C66" s="64"/>
      <c r="D66" s="19"/>
      <c r="E66" s="19"/>
      <c r="F66" s="19"/>
      <c r="G66" s="19"/>
      <c r="H66" s="19"/>
      <c r="I66" s="19"/>
      <c r="J66" s="19"/>
      <c r="K66" s="120">
        <f t="shared" si="11"/>
        <v>0</v>
      </c>
      <c r="L66" s="36"/>
    </row>
    <row r="67" spans="1:12" ht="13.5" thickBot="1" x14ac:dyDescent="0.25">
      <c r="A67" s="34"/>
      <c r="B67" s="77" t="s">
        <v>234</v>
      </c>
      <c r="C67" s="78"/>
      <c r="D67" s="26"/>
      <c r="E67" s="26"/>
      <c r="F67" s="26"/>
      <c r="G67" s="26"/>
      <c r="H67" s="26"/>
      <c r="I67" s="26"/>
      <c r="J67" s="26"/>
      <c r="K67" s="135">
        <f t="shared" si="11"/>
        <v>0</v>
      </c>
      <c r="L67" s="36"/>
    </row>
    <row r="68" spans="1:12" ht="15" thickBot="1" x14ac:dyDescent="0.25">
      <c r="A68" s="34"/>
      <c r="B68" s="128" t="s">
        <v>214</v>
      </c>
      <c r="C68" s="129"/>
      <c r="D68" s="27">
        <f t="shared" ref="D68:K68" si="12">SUM(D61:D66)-D67</f>
        <v>0</v>
      </c>
      <c r="E68" s="27">
        <f t="shared" si="12"/>
        <v>0</v>
      </c>
      <c r="F68" s="27">
        <f t="shared" si="12"/>
        <v>0</v>
      </c>
      <c r="G68" s="27">
        <f t="shared" si="12"/>
        <v>0</v>
      </c>
      <c r="H68" s="27">
        <f t="shared" si="12"/>
        <v>0</v>
      </c>
      <c r="I68" s="27">
        <f t="shared" si="12"/>
        <v>0</v>
      </c>
      <c r="J68" s="27">
        <f t="shared" si="12"/>
        <v>0</v>
      </c>
      <c r="K68" s="121">
        <f t="shared" si="12"/>
        <v>0</v>
      </c>
      <c r="L68" s="36"/>
    </row>
    <row r="69" spans="1:12" x14ac:dyDescent="0.2">
      <c r="A69" s="34"/>
      <c r="B69" s="131" t="s">
        <v>215</v>
      </c>
      <c r="C69" s="132"/>
      <c r="D69" s="25"/>
      <c r="E69" s="25"/>
      <c r="F69" s="25"/>
      <c r="G69" s="25"/>
      <c r="H69" s="25"/>
      <c r="I69" s="25"/>
      <c r="J69" s="25"/>
      <c r="K69" s="124"/>
      <c r="L69" s="36"/>
    </row>
    <row r="70" spans="1:12" x14ac:dyDescent="0.2">
      <c r="A70" s="34"/>
      <c r="B70" s="134" t="s">
        <v>211</v>
      </c>
      <c r="C70" s="1371" t="s">
        <v>212</v>
      </c>
      <c r="D70" s="1372"/>
      <c r="E70" s="25"/>
      <c r="F70" s="25"/>
      <c r="G70" s="25"/>
      <c r="H70" s="25"/>
      <c r="I70" s="25"/>
      <c r="J70" s="25"/>
      <c r="K70" s="124" t="s">
        <v>168</v>
      </c>
      <c r="L70" s="36"/>
    </row>
    <row r="71" spans="1:12" x14ac:dyDescent="0.2">
      <c r="A71" s="34"/>
      <c r="B71" s="64"/>
      <c r="C71" s="64"/>
      <c r="D71" s="19"/>
      <c r="E71" s="19"/>
      <c r="F71" s="19"/>
      <c r="G71" s="19"/>
      <c r="H71" s="19"/>
      <c r="I71" s="19"/>
      <c r="J71" s="19"/>
      <c r="K71" s="120">
        <f t="shared" ref="K71:K77" si="13">SUM(D71:J71)</f>
        <v>0</v>
      </c>
      <c r="L71" s="36"/>
    </row>
    <row r="72" spans="1:12" x14ac:dyDescent="0.2">
      <c r="A72" s="34"/>
      <c r="B72" s="64"/>
      <c r="C72" s="64"/>
      <c r="D72" s="19"/>
      <c r="E72" s="19"/>
      <c r="F72" s="19"/>
      <c r="G72" s="19"/>
      <c r="H72" s="19"/>
      <c r="I72" s="19"/>
      <c r="J72" s="19"/>
      <c r="K72" s="120">
        <f t="shared" si="13"/>
        <v>0</v>
      </c>
      <c r="L72" s="36"/>
    </row>
    <row r="73" spans="1:12" x14ac:dyDescent="0.2">
      <c r="A73" s="34"/>
      <c r="B73" s="64"/>
      <c r="C73" s="64"/>
      <c r="D73" s="19"/>
      <c r="E73" s="19"/>
      <c r="F73" s="19"/>
      <c r="G73" s="19"/>
      <c r="H73" s="19"/>
      <c r="I73" s="19"/>
      <c r="J73" s="19"/>
      <c r="K73" s="120">
        <f t="shared" si="13"/>
        <v>0</v>
      </c>
      <c r="L73" s="36"/>
    </row>
    <row r="74" spans="1:12" x14ac:dyDescent="0.2">
      <c r="A74" s="34"/>
      <c r="B74" s="64"/>
      <c r="C74" s="64"/>
      <c r="D74" s="19"/>
      <c r="E74" s="19"/>
      <c r="F74" s="19"/>
      <c r="G74" s="19"/>
      <c r="H74" s="19"/>
      <c r="I74" s="19"/>
      <c r="J74" s="19"/>
      <c r="K74" s="120">
        <f t="shared" si="13"/>
        <v>0</v>
      </c>
      <c r="L74" s="36"/>
    </row>
    <row r="75" spans="1:12" x14ac:dyDescent="0.2">
      <c r="A75" s="34"/>
      <c r="B75" s="48"/>
      <c r="C75" s="48"/>
      <c r="D75" s="19"/>
      <c r="E75" s="19"/>
      <c r="F75" s="19"/>
      <c r="G75" s="19"/>
      <c r="H75" s="19"/>
      <c r="I75" s="19"/>
      <c r="J75" s="19"/>
      <c r="K75" s="120">
        <f t="shared" si="13"/>
        <v>0</v>
      </c>
      <c r="L75" s="36"/>
    </row>
    <row r="76" spans="1:12" x14ac:dyDescent="0.2">
      <c r="A76" s="34"/>
      <c r="B76" s="64"/>
      <c r="C76" s="64"/>
      <c r="D76" s="19"/>
      <c r="E76" s="19"/>
      <c r="F76" s="19"/>
      <c r="G76" s="19"/>
      <c r="H76" s="19"/>
      <c r="I76" s="19"/>
      <c r="J76" s="19"/>
      <c r="K76" s="120">
        <f t="shared" si="13"/>
        <v>0</v>
      </c>
      <c r="L76" s="36"/>
    </row>
    <row r="77" spans="1:12" ht="13.5" thickBot="1" x14ac:dyDescent="0.25">
      <c r="A77" s="34"/>
      <c r="B77" s="77" t="s">
        <v>216</v>
      </c>
      <c r="C77" s="78"/>
      <c r="D77" s="26"/>
      <c r="E77" s="26"/>
      <c r="F77" s="26"/>
      <c r="G77" s="26"/>
      <c r="H77" s="26"/>
      <c r="I77" s="26"/>
      <c r="J77" s="26"/>
      <c r="K77" s="135">
        <f t="shared" si="13"/>
        <v>0</v>
      </c>
      <c r="L77" s="36"/>
    </row>
    <row r="78" spans="1:12" ht="15" thickBot="1" x14ac:dyDescent="0.25">
      <c r="A78" s="34"/>
      <c r="B78" s="54" t="s">
        <v>141</v>
      </c>
      <c r="C78" s="55"/>
      <c r="D78" s="20">
        <f t="shared" ref="D78:K78" si="14">SUM(D71:D76)-D77</f>
        <v>0</v>
      </c>
      <c r="E78" s="20">
        <f t="shared" si="14"/>
        <v>0</v>
      </c>
      <c r="F78" s="20">
        <f t="shared" si="14"/>
        <v>0</v>
      </c>
      <c r="G78" s="20">
        <f t="shared" si="14"/>
        <v>0</v>
      </c>
      <c r="H78" s="20">
        <f t="shared" si="14"/>
        <v>0</v>
      </c>
      <c r="I78" s="20">
        <f t="shared" si="14"/>
        <v>0</v>
      </c>
      <c r="J78" s="20">
        <f t="shared" si="14"/>
        <v>0</v>
      </c>
      <c r="K78" s="121">
        <f t="shared" si="14"/>
        <v>0</v>
      </c>
      <c r="L78" s="36"/>
    </row>
    <row r="79" spans="1:12" ht="15.75" thickBot="1" x14ac:dyDescent="0.25">
      <c r="A79" s="34"/>
      <c r="B79" s="81" t="s">
        <v>218</v>
      </c>
      <c r="C79" s="136"/>
      <c r="D79" s="20">
        <f t="shared" ref="D79:K79" si="15">D78+D68+D57</f>
        <v>0</v>
      </c>
      <c r="E79" s="20">
        <f t="shared" si="15"/>
        <v>0</v>
      </c>
      <c r="F79" s="20">
        <f t="shared" si="15"/>
        <v>0</v>
      </c>
      <c r="G79" s="20">
        <f t="shared" si="15"/>
        <v>0</v>
      </c>
      <c r="H79" s="20">
        <f t="shared" si="15"/>
        <v>0</v>
      </c>
      <c r="I79" s="20">
        <f t="shared" si="15"/>
        <v>0</v>
      </c>
      <c r="J79" s="20">
        <f t="shared" si="15"/>
        <v>0</v>
      </c>
      <c r="K79" s="121">
        <f t="shared" si="15"/>
        <v>0</v>
      </c>
      <c r="L79" s="36"/>
    </row>
    <row r="80" spans="1:12" ht="17.25" thickBot="1" x14ac:dyDescent="0.3">
      <c r="A80" s="34"/>
      <c r="B80" s="84" t="s">
        <v>219</v>
      </c>
      <c r="C80" s="55"/>
      <c r="D80" s="20">
        <f t="shared" ref="D80:K80" si="16">D43-D79</f>
        <v>0</v>
      </c>
      <c r="E80" s="20">
        <f t="shared" si="16"/>
        <v>0</v>
      </c>
      <c r="F80" s="20">
        <f t="shared" si="16"/>
        <v>0</v>
      </c>
      <c r="G80" s="20">
        <f t="shared" si="16"/>
        <v>0</v>
      </c>
      <c r="H80" s="20">
        <f t="shared" si="16"/>
        <v>0</v>
      </c>
      <c r="I80" s="20">
        <f t="shared" si="16"/>
        <v>0</v>
      </c>
      <c r="J80" s="20">
        <f t="shared" si="16"/>
        <v>0</v>
      </c>
      <c r="K80" s="121">
        <f t="shared" si="16"/>
        <v>0</v>
      </c>
      <c r="L80" s="36"/>
    </row>
    <row r="81" spans="1:12" x14ac:dyDescent="0.2">
      <c r="A81" s="34"/>
      <c r="B81" s="137" t="s">
        <v>153</v>
      </c>
      <c r="C81" s="138"/>
      <c r="D81" s="139" t="e">
        <f t="shared" ref="D81:K81" si="17">ROUND(D80/D43,2)</f>
        <v>#DIV/0!</v>
      </c>
      <c r="E81" s="139" t="e">
        <f t="shared" si="17"/>
        <v>#DIV/0!</v>
      </c>
      <c r="F81" s="139" t="e">
        <f t="shared" si="17"/>
        <v>#DIV/0!</v>
      </c>
      <c r="G81" s="139" t="e">
        <f t="shared" si="17"/>
        <v>#DIV/0!</v>
      </c>
      <c r="H81" s="139" t="e">
        <f t="shared" si="17"/>
        <v>#DIV/0!</v>
      </c>
      <c r="I81" s="139" t="e">
        <f t="shared" si="17"/>
        <v>#DIV/0!</v>
      </c>
      <c r="J81" s="139" t="e">
        <f t="shared" si="17"/>
        <v>#DIV/0!</v>
      </c>
      <c r="K81" s="139" t="e">
        <f t="shared" si="17"/>
        <v>#DIV/0!</v>
      </c>
      <c r="L81" s="36"/>
    </row>
    <row r="82" spans="1:12" x14ac:dyDescent="0.2">
      <c r="A82" s="34"/>
      <c r="B82" s="137" t="s">
        <v>154</v>
      </c>
      <c r="C82" s="138"/>
      <c r="D82" s="140">
        <f t="shared" ref="D82:K82" si="18">D19-D57</f>
        <v>0</v>
      </c>
      <c r="E82" s="140">
        <f t="shared" si="18"/>
        <v>0</v>
      </c>
      <c r="F82" s="140">
        <f t="shared" si="18"/>
        <v>0</v>
      </c>
      <c r="G82" s="140">
        <f t="shared" si="18"/>
        <v>0</v>
      </c>
      <c r="H82" s="140">
        <f t="shared" si="18"/>
        <v>0</v>
      </c>
      <c r="I82" s="140">
        <f t="shared" si="18"/>
        <v>0</v>
      </c>
      <c r="J82" s="140">
        <f t="shared" si="18"/>
        <v>0</v>
      </c>
      <c r="K82" s="141">
        <f t="shared" si="18"/>
        <v>0</v>
      </c>
      <c r="L82" s="36"/>
    </row>
    <row r="83" spans="1:12" x14ac:dyDescent="0.2">
      <c r="A83" s="34"/>
      <c r="B83" s="137" t="s">
        <v>220</v>
      </c>
      <c r="C83" s="138"/>
      <c r="D83" s="142" t="e">
        <f t="shared" ref="D83:K83" si="19">D19/D57</f>
        <v>#DIV/0!</v>
      </c>
      <c r="E83" s="142" t="e">
        <f t="shared" si="19"/>
        <v>#DIV/0!</v>
      </c>
      <c r="F83" s="142" t="e">
        <f t="shared" si="19"/>
        <v>#DIV/0!</v>
      </c>
      <c r="G83" s="142" t="e">
        <f t="shared" si="19"/>
        <v>#DIV/0!</v>
      </c>
      <c r="H83" s="142" t="e">
        <f t="shared" si="19"/>
        <v>#DIV/0!</v>
      </c>
      <c r="I83" s="142" t="e">
        <f t="shared" si="19"/>
        <v>#DIV/0!</v>
      </c>
      <c r="J83" s="142" t="e">
        <f t="shared" si="19"/>
        <v>#DIV/0!</v>
      </c>
      <c r="K83" s="143" t="e">
        <f t="shared" si="19"/>
        <v>#DIV/0!</v>
      </c>
      <c r="L83" s="36"/>
    </row>
    <row r="84" spans="1:12" x14ac:dyDescent="0.2">
      <c r="A84" s="34"/>
      <c r="B84" s="137" t="s">
        <v>167</v>
      </c>
      <c r="C84" s="138"/>
      <c r="D84" s="142" t="e">
        <f t="shared" ref="D84:K84" si="20">(D19+D30)/(D57+D68)</f>
        <v>#DIV/0!</v>
      </c>
      <c r="E84" s="142" t="e">
        <f t="shared" si="20"/>
        <v>#DIV/0!</v>
      </c>
      <c r="F84" s="142" t="e">
        <f t="shared" si="20"/>
        <v>#DIV/0!</v>
      </c>
      <c r="G84" s="142" t="e">
        <f t="shared" si="20"/>
        <v>#DIV/0!</v>
      </c>
      <c r="H84" s="142" t="e">
        <f t="shared" si="20"/>
        <v>#DIV/0!</v>
      </c>
      <c r="I84" s="142" t="e">
        <f t="shared" si="20"/>
        <v>#DIV/0!</v>
      </c>
      <c r="J84" s="142" t="e">
        <f t="shared" si="20"/>
        <v>#DIV/0!</v>
      </c>
      <c r="K84" s="144" t="e">
        <f t="shared" si="20"/>
        <v>#DIV/0!</v>
      </c>
      <c r="L84" s="36"/>
    </row>
    <row r="85" spans="1:12" ht="15" x14ac:dyDescent="0.2">
      <c r="A85" s="34"/>
      <c r="B85" s="145" t="s">
        <v>221</v>
      </c>
      <c r="C85" s="1368"/>
      <c r="D85" s="1369"/>
      <c r="E85" s="1369"/>
      <c r="F85" s="1369"/>
      <c r="G85" s="1369"/>
      <c r="H85" s="1369"/>
      <c r="I85" s="1369"/>
      <c r="J85" s="1369"/>
      <c r="K85" s="1370"/>
      <c r="L85" s="36"/>
    </row>
    <row r="86" spans="1:12" x14ac:dyDescent="0.2">
      <c r="A86" s="34"/>
      <c r="B86" s="1365"/>
      <c r="C86" s="1366"/>
      <c r="D86" s="1366"/>
      <c r="E86" s="1366"/>
      <c r="F86" s="1366"/>
      <c r="G86" s="1366"/>
      <c r="H86" s="1366"/>
      <c r="I86" s="1366"/>
      <c r="J86" s="1366"/>
      <c r="K86" s="1367"/>
      <c r="L86" s="36"/>
    </row>
    <row r="87" spans="1:12" x14ac:dyDescent="0.2">
      <c r="A87" s="34"/>
      <c r="B87" s="1357"/>
      <c r="C87" s="1358"/>
      <c r="D87" s="1358"/>
      <c r="E87" s="1358"/>
      <c r="F87" s="1358"/>
      <c r="G87" s="1358"/>
      <c r="H87" s="1358"/>
      <c r="I87" s="1358"/>
      <c r="J87" s="1358"/>
      <c r="K87" s="1359"/>
      <c r="L87" s="36"/>
    </row>
    <row r="88" spans="1:12" ht="13.5" thickBot="1" x14ac:dyDescent="0.25">
      <c r="A88" s="96"/>
      <c r="B88" s="97"/>
      <c r="C88" s="97"/>
      <c r="D88" s="97"/>
      <c r="E88" s="97"/>
      <c r="F88" s="97"/>
      <c r="G88" s="97"/>
      <c r="H88" s="97"/>
      <c r="I88" s="97"/>
      <c r="J88" s="97"/>
      <c r="K88" s="97"/>
      <c r="L88" s="98"/>
    </row>
  </sheetData>
  <sheetProtection password="E7D4" sheet="1" objects="1" scenarios="1"/>
  <mergeCells count="7">
    <mergeCell ref="B87:K87"/>
    <mergeCell ref="E2:I2"/>
    <mergeCell ref="E3:I3"/>
    <mergeCell ref="B86:K86"/>
    <mergeCell ref="C85:K85"/>
    <mergeCell ref="C60:D60"/>
    <mergeCell ref="C70:D70"/>
  </mergeCells>
  <phoneticPr fontId="38" type="noConversion"/>
  <pageMargins left="0.75" right="0.75" top="1" bottom="1" header="0.5" footer="0.5"/>
  <pageSetup paperSize="5" scale="68" orientation="portrait" horizontalDpi="300" verticalDpi="300" r:id="rId1"/>
  <headerFooter alignWithMargins="0">
    <oddHeader>&amp;R&amp;D
&amp;T
&amp;F
&amp;A</oddHeader>
    <oddFooter>&amp;C&amp;8Version 1.11
06/30/03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85"/>
  <sheetViews>
    <sheetView zoomScale="80" workbookViewId="0">
      <selection activeCell="D21" sqref="D21"/>
    </sheetView>
  </sheetViews>
  <sheetFormatPr defaultRowHeight="12.75" x14ac:dyDescent="0.2"/>
  <cols>
    <col min="1" max="1" width="2.7109375" customWidth="1"/>
    <col min="2" max="2" width="12.7109375" customWidth="1"/>
    <col min="3" max="3" width="22.7109375" customWidth="1"/>
    <col min="4" max="4" width="11.7109375" customWidth="1"/>
    <col min="5" max="5" width="13.42578125" customWidth="1"/>
    <col min="6" max="6" width="15.7109375" customWidth="1"/>
    <col min="7" max="7" width="12.7109375" customWidth="1"/>
    <col min="8" max="8" width="13.7109375" customWidth="1"/>
    <col min="9" max="9" width="2.7109375" customWidth="1"/>
    <col min="11" max="11" width="11.7109375" customWidth="1"/>
  </cols>
  <sheetData>
    <row r="1" spans="1:11" x14ac:dyDescent="0.2">
      <c r="A1" s="31"/>
      <c r="B1" s="32"/>
      <c r="C1" s="32"/>
      <c r="D1" s="32"/>
      <c r="E1" s="32"/>
      <c r="F1" s="32"/>
      <c r="G1" s="32"/>
      <c r="H1" s="32"/>
      <c r="I1" s="33"/>
    </row>
    <row r="2" spans="1:11" x14ac:dyDescent="0.2">
      <c r="A2" s="34"/>
      <c r="B2" s="35"/>
      <c r="C2" s="35"/>
      <c r="D2" s="1373" t="s">
        <v>169</v>
      </c>
      <c r="E2" s="1374"/>
      <c r="F2" s="1375"/>
      <c r="G2" s="35"/>
      <c r="H2" s="35"/>
      <c r="I2" s="36"/>
    </row>
    <row r="3" spans="1:11" x14ac:dyDescent="0.2">
      <c r="A3" s="34"/>
      <c r="B3" s="35"/>
      <c r="C3" s="35"/>
      <c r="D3" s="1378"/>
      <c r="E3" s="1379"/>
      <c r="F3" s="1380"/>
      <c r="G3" s="35"/>
      <c r="H3" s="35"/>
      <c r="I3" s="36"/>
      <c r="K3" s="5" t="s">
        <v>170</v>
      </c>
    </row>
    <row r="4" spans="1:11" ht="15" x14ac:dyDescent="0.2">
      <c r="A4" s="34"/>
      <c r="B4" s="37" t="s">
        <v>168</v>
      </c>
      <c r="C4" s="38"/>
      <c r="D4" s="38"/>
      <c r="E4" s="38"/>
      <c r="F4" s="38"/>
      <c r="G4" s="38"/>
      <c r="H4" s="38"/>
      <c r="I4" s="36"/>
      <c r="K4" s="5" t="s">
        <v>171</v>
      </c>
    </row>
    <row r="5" spans="1:11" ht="15" x14ac:dyDescent="0.2">
      <c r="A5" s="34"/>
      <c r="B5" s="38" t="s">
        <v>168</v>
      </c>
      <c r="C5" s="38"/>
      <c r="D5" s="39"/>
      <c r="E5" s="39"/>
      <c r="F5" s="39"/>
      <c r="G5" s="39"/>
      <c r="H5" s="40" t="s">
        <v>172</v>
      </c>
      <c r="I5" s="36"/>
      <c r="K5" s="5" t="s">
        <v>149</v>
      </c>
    </row>
    <row r="6" spans="1:11" ht="15" x14ac:dyDescent="0.2">
      <c r="A6" s="34"/>
      <c r="B6" s="41"/>
      <c r="C6" s="41"/>
      <c r="D6" s="42" t="s">
        <v>173</v>
      </c>
      <c r="E6" s="1376" t="s">
        <v>174</v>
      </c>
      <c r="F6" s="1376"/>
      <c r="G6" s="42" t="s">
        <v>175</v>
      </c>
      <c r="H6" s="43"/>
      <c r="I6" s="36"/>
      <c r="K6" s="6">
        <f>H6</f>
        <v>0</v>
      </c>
    </row>
    <row r="7" spans="1:11" x14ac:dyDescent="0.2">
      <c r="A7" s="34"/>
      <c r="B7" s="44" t="s">
        <v>127</v>
      </c>
      <c r="C7" s="44"/>
      <c r="D7" s="44"/>
      <c r="E7" s="44"/>
      <c r="F7" s="44"/>
      <c r="G7" s="45" t="s">
        <v>176</v>
      </c>
      <c r="H7" s="46" t="s">
        <v>150</v>
      </c>
      <c r="I7" s="36"/>
      <c r="K7" s="47" t="str">
        <f>H7</f>
        <v>LO ADJ</v>
      </c>
    </row>
    <row r="8" spans="1:11" x14ac:dyDescent="0.2">
      <c r="A8" s="34"/>
      <c r="B8" s="48" t="s">
        <v>177</v>
      </c>
      <c r="C8" s="48"/>
      <c r="D8" s="13"/>
      <c r="E8" s="1377"/>
      <c r="F8" s="1377"/>
      <c r="G8" s="13"/>
      <c r="H8" s="49">
        <f t="shared" ref="H8:H16" si="0">D8+G8</f>
        <v>0</v>
      </c>
      <c r="I8" s="36"/>
      <c r="K8" s="50">
        <f>H17</f>
        <v>0</v>
      </c>
    </row>
    <row r="9" spans="1:11" x14ac:dyDescent="0.2">
      <c r="A9" s="34"/>
      <c r="B9" s="48" t="s">
        <v>62</v>
      </c>
      <c r="C9" s="48"/>
      <c r="D9" s="13"/>
      <c r="E9" s="1377"/>
      <c r="F9" s="1377"/>
      <c r="G9" s="13"/>
      <c r="H9" s="49">
        <f t="shared" si="0"/>
        <v>0</v>
      </c>
      <c r="I9" s="36"/>
      <c r="K9" s="50">
        <f>H28</f>
        <v>0</v>
      </c>
    </row>
    <row r="10" spans="1:11" x14ac:dyDescent="0.2">
      <c r="A10" s="34"/>
      <c r="B10" s="51" t="s">
        <v>61</v>
      </c>
      <c r="C10" s="48"/>
      <c r="D10" s="13"/>
      <c r="E10" s="1377"/>
      <c r="F10" s="1377"/>
      <c r="G10" s="13"/>
      <c r="H10" s="49">
        <f t="shared" si="0"/>
        <v>0</v>
      </c>
      <c r="I10" s="36"/>
      <c r="K10" s="50">
        <f>H40</f>
        <v>0</v>
      </c>
    </row>
    <row r="11" spans="1:11" x14ac:dyDescent="0.2">
      <c r="A11" s="34"/>
      <c r="B11" s="48" t="s">
        <v>178</v>
      </c>
      <c r="C11" s="48"/>
      <c r="D11" s="13"/>
      <c r="E11" s="1377"/>
      <c r="F11" s="1377"/>
      <c r="G11" s="13"/>
      <c r="H11" s="49">
        <f t="shared" si="0"/>
        <v>0</v>
      </c>
      <c r="I11" s="36"/>
      <c r="K11" s="52">
        <f>H41</f>
        <v>0</v>
      </c>
    </row>
    <row r="12" spans="1:11" x14ac:dyDescent="0.2">
      <c r="A12" s="34"/>
      <c r="B12" s="48" t="s">
        <v>179</v>
      </c>
      <c r="C12" s="48"/>
      <c r="D12" s="13"/>
      <c r="E12" s="1377"/>
      <c r="F12" s="1377"/>
      <c r="G12" s="13"/>
      <c r="H12" s="49">
        <f t="shared" si="0"/>
        <v>0</v>
      </c>
      <c r="I12" s="36"/>
      <c r="K12" s="53"/>
    </row>
    <row r="13" spans="1:11" x14ac:dyDescent="0.2">
      <c r="A13" s="34"/>
      <c r="B13" s="48" t="s">
        <v>180</v>
      </c>
      <c r="C13" s="48"/>
      <c r="D13" s="13"/>
      <c r="E13" s="1377"/>
      <c r="F13" s="1377"/>
      <c r="G13" s="13"/>
      <c r="H13" s="49">
        <f t="shared" si="0"/>
        <v>0</v>
      </c>
      <c r="I13" s="36"/>
      <c r="K13" s="50">
        <f>H55</f>
        <v>0</v>
      </c>
    </row>
    <row r="14" spans="1:11" x14ac:dyDescent="0.2">
      <c r="A14" s="34"/>
      <c r="B14" s="51" t="s">
        <v>130</v>
      </c>
      <c r="C14" s="48"/>
      <c r="D14" s="13"/>
      <c r="E14" s="1377"/>
      <c r="F14" s="1377"/>
      <c r="G14" s="13"/>
      <c r="H14" s="49">
        <f t="shared" si="0"/>
        <v>0</v>
      </c>
      <c r="I14" s="36"/>
      <c r="K14" s="50">
        <f>H65</f>
        <v>0</v>
      </c>
    </row>
    <row r="15" spans="1:11" x14ac:dyDescent="0.2">
      <c r="A15" s="34"/>
      <c r="B15" s="48" t="s">
        <v>181</v>
      </c>
      <c r="C15" s="48"/>
      <c r="D15" s="13"/>
      <c r="E15" s="1377"/>
      <c r="F15" s="1377"/>
      <c r="G15" s="13"/>
      <c r="H15" s="49">
        <f t="shared" si="0"/>
        <v>0</v>
      </c>
      <c r="I15" s="36"/>
      <c r="K15" s="50">
        <f>H75</f>
        <v>0</v>
      </c>
    </row>
    <row r="16" spans="1:11" ht="13.5" thickBot="1" x14ac:dyDescent="0.25">
      <c r="A16" s="34"/>
      <c r="B16" s="48" t="s">
        <v>182</v>
      </c>
      <c r="C16" s="48"/>
      <c r="D16" s="13"/>
      <c r="E16" s="1377"/>
      <c r="F16" s="1377"/>
      <c r="G16" s="13"/>
      <c r="H16" s="49">
        <f t="shared" si="0"/>
        <v>0</v>
      </c>
      <c r="I16" s="36"/>
      <c r="K16" s="50">
        <f>H76</f>
        <v>0</v>
      </c>
    </row>
    <row r="17" spans="1:11" ht="15" thickBot="1" x14ac:dyDescent="0.25">
      <c r="A17" s="34"/>
      <c r="B17" s="54" t="s">
        <v>183</v>
      </c>
      <c r="C17" s="55"/>
      <c r="D17" s="14">
        <f>SUM(D8:D16)</f>
        <v>0</v>
      </c>
      <c r="E17" s="56"/>
      <c r="F17" s="56"/>
      <c r="G17" s="28">
        <f>SUM(G8:G16)</f>
        <v>0</v>
      </c>
      <c r="H17" s="57">
        <f>SUM(H8:H16)</f>
        <v>0</v>
      </c>
      <c r="I17" s="36"/>
      <c r="K17" s="52">
        <f>H77</f>
        <v>0</v>
      </c>
    </row>
    <row r="18" spans="1:11" x14ac:dyDescent="0.2">
      <c r="A18" s="34"/>
      <c r="B18" s="58" t="s">
        <v>184</v>
      </c>
      <c r="C18" s="59"/>
      <c r="D18" s="15"/>
      <c r="E18" s="59"/>
      <c r="F18" s="59"/>
      <c r="G18" s="15"/>
      <c r="H18" s="60"/>
      <c r="I18" s="36"/>
      <c r="K18" s="61" t="e">
        <f>H78</f>
        <v>#DIV/0!</v>
      </c>
    </row>
    <row r="19" spans="1:11" x14ac:dyDescent="0.2">
      <c r="A19" s="34"/>
      <c r="B19" s="48" t="s">
        <v>185</v>
      </c>
      <c r="C19" s="48"/>
      <c r="D19" s="13"/>
      <c r="E19" s="1377"/>
      <c r="F19" s="1377"/>
      <c r="G19" s="13"/>
      <c r="H19" s="49">
        <f t="shared" ref="H19:H27" si="1">D19+G19</f>
        <v>0</v>
      </c>
      <c r="I19" s="36"/>
      <c r="K19" s="52">
        <f>H79</f>
        <v>0</v>
      </c>
    </row>
    <row r="20" spans="1:11" x14ac:dyDescent="0.2">
      <c r="A20" s="34"/>
      <c r="B20" s="48" t="s">
        <v>186</v>
      </c>
      <c r="C20" s="48"/>
      <c r="D20" s="13"/>
      <c r="E20" s="1377"/>
      <c r="F20" s="1377"/>
      <c r="G20" s="13"/>
      <c r="H20" s="49">
        <f t="shared" si="1"/>
        <v>0</v>
      </c>
      <c r="I20" s="36"/>
      <c r="K20" s="62" t="e">
        <f>H81</f>
        <v>#DIV/0!</v>
      </c>
    </row>
    <row r="21" spans="1:11" x14ac:dyDescent="0.2">
      <c r="A21" s="34"/>
      <c r="B21" s="48" t="s">
        <v>76</v>
      </c>
      <c r="C21" s="48"/>
      <c r="D21" s="13"/>
      <c r="E21" s="1377"/>
      <c r="F21" s="1377"/>
      <c r="G21" s="13"/>
      <c r="H21" s="49">
        <f t="shared" si="1"/>
        <v>0</v>
      </c>
      <c r="I21" s="36"/>
      <c r="K21" s="52">
        <f>H53+H54</f>
        <v>0</v>
      </c>
    </row>
    <row r="22" spans="1:11" x14ac:dyDescent="0.2">
      <c r="A22" s="34"/>
      <c r="B22" s="48" t="s">
        <v>75</v>
      </c>
      <c r="C22" s="48"/>
      <c r="D22" s="13"/>
      <c r="E22" s="1377"/>
      <c r="F22" s="1377"/>
      <c r="G22" s="13"/>
      <c r="H22" s="49">
        <f t="shared" si="1"/>
        <v>0</v>
      </c>
      <c r="I22" s="36"/>
    </row>
    <row r="23" spans="1:11" x14ac:dyDescent="0.2">
      <c r="A23" s="34"/>
      <c r="B23" s="48" t="s">
        <v>187</v>
      </c>
      <c r="C23" s="48"/>
      <c r="D23" s="13"/>
      <c r="E23" s="1377"/>
      <c r="F23" s="1377"/>
      <c r="G23" s="13"/>
      <c r="H23" s="49">
        <f t="shared" si="1"/>
        <v>0</v>
      </c>
      <c r="I23" s="36"/>
    </row>
    <row r="24" spans="1:11" x14ac:dyDescent="0.2">
      <c r="A24" s="34"/>
      <c r="B24" s="48" t="s">
        <v>74</v>
      </c>
      <c r="C24" s="48"/>
      <c r="D24" s="13"/>
      <c r="E24" s="1377"/>
      <c r="F24" s="1377"/>
      <c r="G24" s="13"/>
      <c r="H24" s="49">
        <f t="shared" si="1"/>
        <v>0</v>
      </c>
      <c r="I24" s="36"/>
    </row>
    <row r="25" spans="1:11" x14ac:dyDescent="0.2">
      <c r="A25" s="34"/>
      <c r="B25" s="51" t="s">
        <v>134</v>
      </c>
      <c r="C25" s="48"/>
      <c r="D25" s="13"/>
      <c r="E25" s="1377"/>
      <c r="F25" s="1377"/>
      <c r="G25" s="13"/>
      <c r="H25" s="49">
        <f t="shared" si="1"/>
        <v>0</v>
      </c>
      <c r="I25" s="36"/>
    </row>
    <row r="26" spans="1:11" x14ac:dyDescent="0.2">
      <c r="A26" s="34"/>
      <c r="B26" s="48" t="s">
        <v>135</v>
      </c>
      <c r="C26" s="48"/>
      <c r="D26" s="13"/>
      <c r="E26" s="1377"/>
      <c r="F26" s="1377"/>
      <c r="G26" s="13"/>
      <c r="H26" s="49">
        <f t="shared" si="1"/>
        <v>0</v>
      </c>
      <c r="I26" s="36"/>
    </row>
    <row r="27" spans="1:11" ht="13.5" thickBot="1" x14ac:dyDescent="0.25">
      <c r="A27" s="34"/>
      <c r="B27" s="48" t="s">
        <v>188</v>
      </c>
      <c r="C27" s="48"/>
      <c r="D27" s="13"/>
      <c r="E27" s="1377"/>
      <c r="F27" s="1377"/>
      <c r="G27" s="13"/>
      <c r="H27" s="49">
        <f t="shared" si="1"/>
        <v>0</v>
      </c>
      <c r="I27" s="36"/>
    </row>
    <row r="28" spans="1:11" ht="15" thickBot="1" x14ac:dyDescent="0.25">
      <c r="A28" s="34"/>
      <c r="B28" s="54" t="s">
        <v>189</v>
      </c>
      <c r="C28" s="55"/>
      <c r="D28" s="14">
        <f>SUM(D18:D27)</f>
        <v>0</v>
      </c>
      <c r="E28" s="56"/>
      <c r="F28" s="56"/>
      <c r="G28" s="28">
        <f>SUM(G18:G27)</f>
        <v>0</v>
      </c>
      <c r="H28" s="57">
        <f>SUM(H18:H27)</f>
        <v>0</v>
      </c>
      <c r="I28" s="36"/>
    </row>
    <row r="29" spans="1:11" x14ac:dyDescent="0.2">
      <c r="A29" s="34"/>
      <c r="B29" s="58" t="s">
        <v>190</v>
      </c>
      <c r="C29" s="58"/>
      <c r="D29" s="16"/>
      <c r="E29" s="58"/>
      <c r="F29" s="58"/>
      <c r="G29" s="16"/>
      <c r="H29" s="60"/>
      <c r="I29" s="36"/>
    </row>
    <row r="30" spans="1:11" x14ac:dyDescent="0.2">
      <c r="A30" s="34"/>
      <c r="B30" s="63" t="s">
        <v>191</v>
      </c>
      <c r="C30" s="63" t="s">
        <v>192</v>
      </c>
      <c r="D30" s="16"/>
      <c r="E30" s="58"/>
      <c r="F30" s="58"/>
      <c r="G30" s="16"/>
      <c r="H30" s="60"/>
      <c r="I30" s="36"/>
    </row>
    <row r="31" spans="1:11" x14ac:dyDescent="0.2">
      <c r="A31" s="34"/>
      <c r="B31" s="64"/>
      <c r="C31" s="64"/>
      <c r="D31" s="13"/>
      <c r="E31" s="1377"/>
      <c r="F31" s="1377"/>
      <c r="G31" s="13"/>
      <c r="H31" s="49">
        <f t="shared" ref="H31:H39" si="2">D31+G31</f>
        <v>0</v>
      </c>
      <c r="I31" s="36"/>
    </row>
    <row r="32" spans="1:11" x14ac:dyDescent="0.2">
      <c r="A32" s="34"/>
      <c r="B32" s="64"/>
      <c r="C32" s="64"/>
      <c r="D32" s="13"/>
      <c r="E32" s="1377"/>
      <c r="F32" s="1377"/>
      <c r="G32" s="13"/>
      <c r="H32" s="49">
        <f t="shared" si="2"/>
        <v>0</v>
      </c>
      <c r="I32" s="36"/>
    </row>
    <row r="33" spans="1:9" x14ac:dyDescent="0.2">
      <c r="A33" s="34"/>
      <c r="B33" s="64"/>
      <c r="C33" s="64"/>
      <c r="D33" s="13"/>
      <c r="E33" s="1377"/>
      <c r="F33" s="1377"/>
      <c r="G33" s="13"/>
      <c r="H33" s="49">
        <f t="shared" si="2"/>
        <v>0</v>
      </c>
      <c r="I33" s="36"/>
    </row>
    <row r="34" spans="1:9" x14ac:dyDescent="0.2">
      <c r="A34" s="34"/>
      <c r="B34" s="64"/>
      <c r="C34" s="64"/>
      <c r="D34" s="13"/>
      <c r="E34" s="1377"/>
      <c r="F34" s="1377"/>
      <c r="G34" s="13"/>
      <c r="H34" s="49">
        <f t="shared" si="2"/>
        <v>0</v>
      </c>
      <c r="I34" s="36"/>
    </row>
    <row r="35" spans="1:9" x14ac:dyDescent="0.2">
      <c r="A35" s="34"/>
      <c r="B35" s="65"/>
      <c r="C35" s="64"/>
      <c r="D35" s="13"/>
      <c r="E35" s="1377"/>
      <c r="F35" s="1377"/>
      <c r="G35" s="13"/>
      <c r="H35" s="49">
        <f t="shared" si="2"/>
        <v>0</v>
      </c>
      <c r="I35" s="36"/>
    </row>
    <row r="36" spans="1:9" x14ac:dyDescent="0.2">
      <c r="A36" s="34"/>
      <c r="B36" s="48"/>
      <c r="C36" s="48"/>
      <c r="D36" s="13"/>
      <c r="E36" s="1377"/>
      <c r="F36" s="1377"/>
      <c r="G36" s="13"/>
      <c r="H36" s="49">
        <f t="shared" si="2"/>
        <v>0</v>
      </c>
      <c r="I36" s="36"/>
    </row>
    <row r="37" spans="1:9" x14ac:dyDescent="0.2">
      <c r="A37" s="34"/>
      <c r="B37" s="64"/>
      <c r="C37" s="64"/>
      <c r="D37" s="13"/>
      <c r="E37" s="1377"/>
      <c r="F37" s="1377"/>
      <c r="G37" s="13"/>
      <c r="H37" s="49">
        <f t="shared" si="2"/>
        <v>0</v>
      </c>
      <c r="I37" s="36"/>
    </row>
    <row r="38" spans="1:9" x14ac:dyDescent="0.2">
      <c r="A38" s="34"/>
      <c r="B38" s="64"/>
      <c r="C38" s="64"/>
      <c r="D38" s="13"/>
      <c r="E38" s="1377"/>
      <c r="F38" s="1377"/>
      <c r="G38" s="13"/>
      <c r="H38" s="49">
        <f t="shared" si="2"/>
        <v>0</v>
      </c>
      <c r="I38" s="36"/>
    </row>
    <row r="39" spans="1:9" ht="13.5" thickBot="1" x14ac:dyDescent="0.25">
      <c r="A39" s="34"/>
      <c r="B39" s="48" t="s">
        <v>194</v>
      </c>
      <c r="C39" s="48"/>
      <c r="D39" s="13"/>
      <c r="E39" s="1377"/>
      <c r="F39" s="1377"/>
      <c r="G39" s="13"/>
      <c r="H39" s="49">
        <f t="shared" si="2"/>
        <v>0</v>
      </c>
      <c r="I39" s="36"/>
    </row>
    <row r="40" spans="1:9" ht="15" thickBot="1" x14ac:dyDescent="0.25">
      <c r="A40" s="34"/>
      <c r="B40" s="54" t="s">
        <v>195</v>
      </c>
      <c r="C40" s="55"/>
      <c r="D40" s="14">
        <f>SUM(D31:D39)</f>
        <v>0</v>
      </c>
      <c r="E40" s="56"/>
      <c r="F40" s="56"/>
      <c r="G40" s="28">
        <f>SUM(G31:G39)</f>
        <v>0</v>
      </c>
      <c r="H40" s="57">
        <f>SUM(H31:H39)</f>
        <v>0</v>
      </c>
      <c r="I40" s="36"/>
    </row>
    <row r="41" spans="1:9" ht="15.75" thickBot="1" x14ac:dyDescent="0.25">
      <c r="A41" s="34"/>
      <c r="B41" s="66" t="s">
        <v>196</v>
      </c>
      <c r="C41" s="67"/>
      <c r="D41" s="14">
        <f>D40+D28+D17</f>
        <v>0</v>
      </c>
      <c r="E41" s="68"/>
      <c r="F41" s="68"/>
      <c r="G41" s="28">
        <f>G40+G28+G17</f>
        <v>0</v>
      </c>
      <c r="H41" s="57">
        <f>H40+H28+H17</f>
        <v>0</v>
      </c>
      <c r="I41" s="36"/>
    </row>
    <row r="42" spans="1:9" x14ac:dyDescent="0.2">
      <c r="A42" s="34"/>
      <c r="B42" s="69" t="s">
        <v>197</v>
      </c>
      <c r="C42" s="35"/>
      <c r="D42" s="17" t="s">
        <v>168</v>
      </c>
      <c r="E42" s="69"/>
      <c r="F42" s="69"/>
      <c r="G42" s="17"/>
      <c r="H42" s="70" t="s">
        <v>168</v>
      </c>
      <c r="I42" s="36"/>
    </row>
    <row r="43" spans="1:9" x14ac:dyDescent="0.2">
      <c r="A43" s="34"/>
      <c r="B43" s="48" t="s">
        <v>198</v>
      </c>
      <c r="C43" s="48"/>
      <c r="D43" s="13"/>
      <c r="E43" s="1377"/>
      <c r="F43" s="1377"/>
      <c r="G43" s="13"/>
      <c r="H43" s="49">
        <f t="shared" ref="H43:H54" si="3">D43+G43</f>
        <v>0</v>
      </c>
      <c r="I43" s="36"/>
    </row>
    <row r="44" spans="1:9" x14ac:dyDescent="0.2">
      <c r="A44" s="34"/>
      <c r="B44" s="48" t="s">
        <v>199</v>
      </c>
      <c r="C44" s="48"/>
      <c r="D44" s="13"/>
      <c r="E44" s="1377"/>
      <c r="F44" s="1377"/>
      <c r="G44" s="13"/>
      <c r="H44" s="49">
        <f t="shared" si="3"/>
        <v>0</v>
      </c>
      <c r="I44" s="36"/>
    </row>
    <row r="45" spans="1:9" x14ac:dyDescent="0.2">
      <c r="A45" s="34"/>
      <c r="B45" s="48" t="s">
        <v>200</v>
      </c>
      <c r="C45" s="48"/>
      <c r="D45" s="13"/>
      <c r="E45" s="1377"/>
      <c r="F45" s="1377"/>
      <c r="G45" s="13"/>
      <c r="H45" s="49">
        <f t="shared" si="3"/>
        <v>0</v>
      </c>
      <c r="I45" s="36"/>
    </row>
    <row r="46" spans="1:9" x14ac:dyDescent="0.2">
      <c r="A46" s="34"/>
      <c r="B46" s="71" t="s">
        <v>201</v>
      </c>
      <c r="C46" s="48"/>
      <c r="D46" s="13"/>
      <c r="E46" s="1377"/>
      <c r="F46" s="1377"/>
      <c r="G46" s="13"/>
      <c r="H46" s="49">
        <f t="shared" si="3"/>
        <v>0</v>
      </c>
      <c r="I46" s="36"/>
    </row>
    <row r="47" spans="1:9" x14ac:dyDescent="0.2">
      <c r="A47" s="34"/>
      <c r="B47" s="48" t="s">
        <v>59</v>
      </c>
      <c r="C47" s="48"/>
      <c r="D47" s="13"/>
      <c r="E47" s="1377"/>
      <c r="F47" s="1377"/>
      <c r="G47" s="13"/>
      <c r="H47" s="49">
        <f t="shared" si="3"/>
        <v>0</v>
      </c>
      <c r="I47" s="36"/>
    </row>
    <row r="48" spans="1:9" x14ac:dyDescent="0.2">
      <c r="A48" s="34"/>
      <c r="B48" s="48" t="s">
        <v>202</v>
      </c>
      <c r="C48" s="48"/>
      <c r="D48" s="13"/>
      <c r="E48" s="1377"/>
      <c r="F48" s="1377"/>
      <c r="G48" s="13"/>
      <c r="H48" s="49">
        <f t="shared" si="3"/>
        <v>0</v>
      </c>
      <c r="I48" s="36"/>
    </row>
    <row r="49" spans="1:9" x14ac:dyDescent="0.2">
      <c r="A49" s="34"/>
      <c r="B49" s="48" t="s">
        <v>203</v>
      </c>
      <c r="C49" s="48"/>
      <c r="D49" s="13"/>
      <c r="E49" s="1377"/>
      <c r="F49" s="1377"/>
      <c r="G49" s="13"/>
      <c r="H49" s="49">
        <f t="shared" si="3"/>
        <v>0</v>
      </c>
      <c r="I49" s="36"/>
    </row>
    <row r="50" spans="1:9" x14ac:dyDescent="0.2">
      <c r="A50" s="34"/>
      <c r="B50" s="72" t="s">
        <v>204</v>
      </c>
      <c r="C50" s="48"/>
      <c r="D50" s="13"/>
      <c r="E50" s="1377"/>
      <c r="F50" s="1377"/>
      <c r="G50" s="13"/>
      <c r="H50" s="49">
        <f t="shared" si="3"/>
        <v>0</v>
      </c>
      <c r="I50" s="36"/>
    </row>
    <row r="51" spans="1:9" x14ac:dyDescent="0.2">
      <c r="A51" s="34"/>
      <c r="B51" s="51" t="s">
        <v>205</v>
      </c>
      <c r="C51" s="48"/>
      <c r="D51" s="13"/>
      <c r="E51" s="1377"/>
      <c r="F51" s="1377"/>
      <c r="G51" s="13"/>
      <c r="H51" s="49">
        <f t="shared" si="3"/>
        <v>0</v>
      </c>
      <c r="I51" s="36"/>
    </row>
    <row r="52" spans="1:9" x14ac:dyDescent="0.2">
      <c r="A52" s="34"/>
      <c r="B52" s="48" t="s">
        <v>85</v>
      </c>
      <c r="C52" s="48"/>
      <c r="D52" s="13"/>
      <c r="E52" s="1377"/>
      <c r="F52" s="1377"/>
      <c r="G52" s="13"/>
      <c r="H52" s="49">
        <f t="shared" si="3"/>
        <v>0</v>
      </c>
      <c r="I52" s="36"/>
    </row>
    <row r="53" spans="1:9" x14ac:dyDescent="0.2">
      <c r="A53" s="34"/>
      <c r="B53" s="48" t="s">
        <v>206</v>
      </c>
      <c r="C53" s="48"/>
      <c r="D53" s="73">
        <f>D64</f>
        <v>0</v>
      </c>
      <c r="E53" s="1377"/>
      <c r="F53" s="1377"/>
      <c r="G53" s="29">
        <f>G64</f>
        <v>0</v>
      </c>
      <c r="H53" s="49">
        <f t="shared" si="3"/>
        <v>0</v>
      </c>
      <c r="I53" s="36"/>
    </row>
    <row r="54" spans="1:9" ht="13.5" thickBot="1" x14ac:dyDescent="0.25">
      <c r="A54" s="34"/>
      <c r="B54" s="48" t="s">
        <v>207</v>
      </c>
      <c r="C54" s="48"/>
      <c r="D54" s="73">
        <f>D74</f>
        <v>0</v>
      </c>
      <c r="E54" s="1377"/>
      <c r="F54" s="1377"/>
      <c r="G54" s="29">
        <f>G74</f>
        <v>0</v>
      </c>
      <c r="H54" s="49">
        <f t="shared" si="3"/>
        <v>0</v>
      </c>
      <c r="I54" s="36"/>
    </row>
    <row r="55" spans="1:9" ht="15" thickBot="1" x14ac:dyDescent="0.25">
      <c r="A55" s="34"/>
      <c r="B55" s="54" t="s">
        <v>208</v>
      </c>
      <c r="C55" s="55"/>
      <c r="D55" s="74">
        <f>SUM(D43:D54)</f>
        <v>0</v>
      </c>
      <c r="E55" s="56"/>
      <c r="F55" s="56"/>
      <c r="G55" s="30">
        <f>SUM(G43:G54)</f>
        <v>0</v>
      </c>
      <c r="H55" s="75">
        <f>SUM(H43:H54)</f>
        <v>0</v>
      </c>
      <c r="I55" s="36"/>
    </row>
    <row r="56" spans="1:9" x14ac:dyDescent="0.2">
      <c r="A56" s="34"/>
      <c r="B56" s="58" t="s">
        <v>209</v>
      </c>
      <c r="C56" s="59"/>
      <c r="D56" s="15"/>
      <c r="E56" s="59"/>
      <c r="F56" s="59"/>
      <c r="G56" s="15"/>
      <c r="H56" s="60"/>
      <c r="I56" s="36"/>
    </row>
    <row r="57" spans="1:9" x14ac:dyDescent="0.2">
      <c r="A57" s="34"/>
      <c r="B57" s="35" t="s">
        <v>210</v>
      </c>
      <c r="C57" s="59"/>
      <c r="D57" s="15"/>
      <c r="E57" s="59"/>
      <c r="F57" s="59"/>
      <c r="G57" s="15"/>
      <c r="H57" s="60"/>
      <c r="I57" s="36"/>
    </row>
    <row r="58" spans="1:9" x14ac:dyDescent="0.2">
      <c r="A58" s="34"/>
      <c r="B58" s="76" t="s">
        <v>211</v>
      </c>
      <c r="C58" s="146" t="s">
        <v>212</v>
      </c>
      <c r="D58" s="147"/>
      <c r="E58" s="59"/>
      <c r="F58" s="59"/>
      <c r="G58" s="15"/>
      <c r="H58" s="60"/>
      <c r="I58" s="36"/>
    </row>
    <row r="59" spans="1:9" x14ac:dyDescent="0.2">
      <c r="A59" s="34"/>
      <c r="B59" s="64"/>
      <c r="C59" s="64"/>
      <c r="D59" s="13"/>
      <c r="E59" s="1377"/>
      <c r="F59" s="1377"/>
      <c r="G59" s="13"/>
      <c r="H59" s="49">
        <f t="shared" ref="H59:H64" si="4">D59+G59</f>
        <v>0</v>
      </c>
      <c r="I59" s="36"/>
    </row>
    <row r="60" spans="1:9" x14ac:dyDescent="0.2">
      <c r="A60" s="34"/>
      <c r="B60" s="64"/>
      <c r="C60" s="64"/>
      <c r="D60" s="13"/>
      <c r="E60" s="1377"/>
      <c r="F60" s="1377"/>
      <c r="G60" s="13"/>
      <c r="H60" s="49">
        <f t="shared" si="4"/>
        <v>0</v>
      </c>
      <c r="I60" s="36"/>
    </row>
    <row r="61" spans="1:9" x14ac:dyDescent="0.2">
      <c r="A61" s="34"/>
      <c r="B61" s="64"/>
      <c r="C61" s="64"/>
      <c r="D61" s="13"/>
      <c r="E61" s="1377"/>
      <c r="F61" s="1377"/>
      <c r="G61" s="13"/>
      <c r="H61" s="49">
        <f t="shared" si="4"/>
        <v>0</v>
      </c>
      <c r="I61" s="36"/>
    </row>
    <row r="62" spans="1:9" x14ac:dyDescent="0.2">
      <c r="A62" s="34"/>
      <c r="B62" s="48"/>
      <c r="C62" s="48"/>
      <c r="D62" s="13"/>
      <c r="E62" s="1377"/>
      <c r="F62" s="1377"/>
      <c r="G62" s="13"/>
      <c r="H62" s="49">
        <f t="shared" si="4"/>
        <v>0</v>
      </c>
      <c r="I62" s="36"/>
    </row>
    <row r="63" spans="1:9" x14ac:dyDescent="0.2">
      <c r="A63" s="34"/>
      <c r="B63" s="64"/>
      <c r="C63" s="64"/>
      <c r="D63" s="13"/>
      <c r="E63" s="1377"/>
      <c r="F63" s="1377"/>
      <c r="G63" s="13"/>
      <c r="H63" s="49">
        <f t="shared" si="4"/>
        <v>0</v>
      </c>
      <c r="I63" s="36"/>
    </row>
    <row r="64" spans="1:9" ht="13.5" thickBot="1" x14ac:dyDescent="0.25">
      <c r="A64" s="34"/>
      <c r="B64" s="77" t="s">
        <v>213</v>
      </c>
      <c r="C64" s="78"/>
      <c r="D64" s="18"/>
      <c r="E64" s="1377"/>
      <c r="F64" s="1377"/>
      <c r="G64" s="18"/>
      <c r="H64" s="79">
        <f t="shared" si="4"/>
        <v>0</v>
      </c>
      <c r="I64" s="36"/>
    </row>
    <row r="65" spans="1:9" ht="15" thickBot="1" x14ac:dyDescent="0.25">
      <c r="A65" s="34"/>
      <c r="B65" s="54" t="s">
        <v>214</v>
      </c>
      <c r="C65" s="55"/>
      <c r="D65" s="14">
        <f>SUM(D59:D63)-D64</f>
        <v>0</v>
      </c>
      <c r="E65" s="56"/>
      <c r="F65" s="56"/>
      <c r="G65" s="28">
        <f>SUM(G59:G63)-G64</f>
        <v>0</v>
      </c>
      <c r="H65" s="57">
        <f>SUM(H59:H63)-H64</f>
        <v>0</v>
      </c>
      <c r="I65" s="36"/>
    </row>
    <row r="66" spans="1:9" x14ac:dyDescent="0.2">
      <c r="A66" s="34"/>
      <c r="B66" s="58" t="s">
        <v>215</v>
      </c>
      <c r="C66" s="59"/>
      <c r="D66" s="15"/>
      <c r="E66" s="59"/>
      <c r="F66" s="59"/>
      <c r="G66" s="15"/>
      <c r="H66" s="60"/>
      <c r="I66" s="36"/>
    </row>
    <row r="67" spans="1:9" x14ac:dyDescent="0.2">
      <c r="A67" s="34"/>
      <c r="B67" s="76" t="s">
        <v>211</v>
      </c>
      <c r="C67" s="146" t="s">
        <v>212</v>
      </c>
      <c r="D67" s="147"/>
      <c r="E67" s="59"/>
      <c r="F67" s="59"/>
      <c r="G67" s="15"/>
      <c r="H67" s="60"/>
      <c r="I67" s="36"/>
    </row>
    <row r="68" spans="1:9" x14ac:dyDescent="0.2">
      <c r="A68" s="34"/>
      <c r="B68" s="64"/>
      <c r="C68" s="64"/>
      <c r="D68" s="13"/>
      <c r="E68" s="1377"/>
      <c r="F68" s="1377"/>
      <c r="G68" s="13"/>
      <c r="H68" s="49">
        <f t="shared" ref="H68:H74" si="5">D68+G68</f>
        <v>0</v>
      </c>
      <c r="I68" s="36"/>
    </row>
    <row r="69" spans="1:9" x14ac:dyDescent="0.2">
      <c r="A69" s="34"/>
      <c r="B69" s="64"/>
      <c r="C69" s="64"/>
      <c r="D69" s="13"/>
      <c r="E69" s="1377"/>
      <c r="F69" s="1377"/>
      <c r="G69" s="13"/>
      <c r="H69" s="49">
        <f t="shared" si="5"/>
        <v>0</v>
      </c>
      <c r="I69" s="36"/>
    </row>
    <row r="70" spans="1:9" x14ac:dyDescent="0.2">
      <c r="A70" s="34"/>
      <c r="B70" s="64"/>
      <c r="C70" s="64"/>
      <c r="D70" s="13"/>
      <c r="E70" s="1377"/>
      <c r="F70" s="1377"/>
      <c r="G70" s="13"/>
      <c r="H70" s="49">
        <f t="shared" si="5"/>
        <v>0</v>
      </c>
      <c r="I70" s="36"/>
    </row>
    <row r="71" spans="1:9" x14ac:dyDescent="0.2">
      <c r="A71" s="34"/>
      <c r="B71" s="64"/>
      <c r="C71" s="64"/>
      <c r="D71" s="13"/>
      <c r="E71" s="1377"/>
      <c r="F71" s="1377"/>
      <c r="G71" s="13"/>
      <c r="H71" s="49">
        <f t="shared" si="5"/>
        <v>0</v>
      </c>
      <c r="I71" s="36"/>
    </row>
    <row r="72" spans="1:9" x14ac:dyDescent="0.2">
      <c r="A72" s="34"/>
      <c r="B72" s="48"/>
      <c r="C72" s="48"/>
      <c r="D72" s="13"/>
      <c r="E72" s="1377"/>
      <c r="F72" s="1377"/>
      <c r="G72" s="13"/>
      <c r="H72" s="49">
        <f t="shared" si="5"/>
        <v>0</v>
      </c>
      <c r="I72" s="36"/>
    </row>
    <row r="73" spans="1:9" x14ac:dyDescent="0.2">
      <c r="A73" s="34"/>
      <c r="B73" s="64"/>
      <c r="C73" s="64"/>
      <c r="D73" s="13"/>
      <c r="E73" s="1377"/>
      <c r="F73" s="1377"/>
      <c r="G73" s="13"/>
      <c r="H73" s="49">
        <f t="shared" si="5"/>
        <v>0</v>
      </c>
      <c r="I73" s="36"/>
    </row>
    <row r="74" spans="1:9" ht="13.5" thickBot="1" x14ac:dyDescent="0.25">
      <c r="A74" s="34"/>
      <c r="B74" s="77" t="s">
        <v>216</v>
      </c>
      <c r="C74" s="78"/>
      <c r="D74" s="18"/>
      <c r="E74" s="1377"/>
      <c r="F74" s="1377"/>
      <c r="G74" s="18"/>
      <c r="H74" s="79">
        <f t="shared" si="5"/>
        <v>0</v>
      </c>
      <c r="I74" s="36"/>
    </row>
    <row r="75" spans="1:9" ht="15" thickBot="1" x14ac:dyDescent="0.25">
      <c r="A75" s="34"/>
      <c r="B75" s="80" t="s">
        <v>217</v>
      </c>
      <c r="C75" s="55"/>
      <c r="D75" s="14">
        <f>SUM(D68:D73)-D74</f>
        <v>0</v>
      </c>
      <c r="E75" s="56"/>
      <c r="F75" s="56"/>
      <c r="G75" s="14">
        <f>SUM(G68:G73)-G74</f>
        <v>0</v>
      </c>
      <c r="H75" s="57">
        <f>SUM(H68:H73)-H74</f>
        <v>0</v>
      </c>
      <c r="I75" s="36"/>
    </row>
    <row r="76" spans="1:9" ht="15.75" thickBot="1" x14ac:dyDescent="0.25">
      <c r="A76" s="34"/>
      <c r="B76" s="81" t="s">
        <v>218</v>
      </c>
      <c r="C76" s="82"/>
      <c r="D76" s="14">
        <f>D75+D65+D55</f>
        <v>0</v>
      </c>
      <c r="E76" s="68"/>
      <c r="F76" s="68"/>
      <c r="G76" s="14">
        <f>G75+G65+G55</f>
        <v>0</v>
      </c>
      <c r="H76" s="83">
        <f>H75+H65+H55</f>
        <v>0</v>
      </c>
      <c r="I76" s="36"/>
    </row>
    <row r="77" spans="1:9" ht="17.25" thickBot="1" x14ac:dyDescent="0.3">
      <c r="A77" s="34"/>
      <c r="B77" s="84" t="s">
        <v>219</v>
      </c>
      <c r="C77" s="55"/>
      <c r="D77" s="14">
        <f>D41-D76</f>
        <v>0</v>
      </c>
      <c r="E77" s="56"/>
      <c r="F77" s="56"/>
      <c r="G77" s="14">
        <f>G41-G76</f>
        <v>0</v>
      </c>
      <c r="H77" s="83">
        <f>H41-H76</f>
        <v>0</v>
      </c>
      <c r="I77" s="36"/>
    </row>
    <row r="78" spans="1:9" x14ac:dyDescent="0.2">
      <c r="A78" s="34"/>
      <c r="B78" s="85" t="s">
        <v>153</v>
      </c>
      <c r="C78" s="86"/>
      <c r="D78" s="87" t="e">
        <f>ROUND(D77/D41,2)</f>
        <v>#DIV/0!</v>
      </c>
      <c r="E78" s="88"/>
      <c r="F78" s="88"/>
      <c r="G78" s="87" t="e">
        <f>ROUND(G77/G41,2)</f>
        <v>#DIV/0!</v>
      </c>
      <c r="H78" s="89" t="e">
        <f>ROUND(H77/H41,2)</f>
        <v>#DIV/0!</v>
      </c>
      <c r="I78" s="36"/>
    </row>
    <row r="79" spans="1:9" x14ac:dyDescent="0.2">
      <c r="A79" s="34"/>
      <c r="B79" s="85" t="s">
        <v>154</v>
      </c>
      <c r="C79" s="86"/>
      <c r="D79" s="90">
        <f>D17-D55</f>
        <v>0</v>
      </c>
      <c r="E79" s="88"/>
      <c r="F79" s="88"/>
      <c r="G79" s="90">
        <f>G17-G55</f>
        <v>0</v>
      </c>
      <c r="H79" s="91">
        <f>H17-H55</f>
        <v>0</v>
      </c>
      <c r="I79" s="36"/>
    </row>
    <row r="80" spans="1:9" x14ac:dyDescent="0.2">
      <c r="A80" s="34"/>
      <c r="B80" s="85" t="s">
        <v>220</v>
      </c>
      <c r="C80" s="86"/>
      <c r="D80" s="92" t="e">
        <f>D17/D55</f>
        <v>#DIV/0!</v>
      </c>
      <c r="E80" s="88"/>
      <c r="F80" s="88"/>
      <c r="G80" s="92" t="e">
        <f>G17/G55</f>
        <v>#DIV/0!</v>
      </c>
      <c r="H80" s="93" t="e">
        <f>H17/H55</f>
        <v>#DIV/0!</v>
      </c>
      <c r="I80" s="36"/>
    </row>
    <row r="81" spans="1:9" x14ac:dyDescent="0.2">
      <c r="A81" s="34"/>
      <c r="B81" s="85" t="s">
        <v>167</v>
      </c>
      <c r="C81" s="86"/>
      <c r="D81" s="94" t="e">
        <f>(D17+D28)/(D55+D65)</f>
        <v>#DIV/0!</v>
      </c>
      <c r="E81" s="88"/>
      <c r="F81" s="88"/>
      <c r="G81" s="94" t="e">
        <f>(G17+G28)/(G55+G65)</f>
        <v>#DIV/0!</v>
      </c>
      <c r="H81" s="94" t="e">
        <f>(H17+H28)/(H55+H65)</f>
        <v>#DIV/0!</v>
      </c>
      <c r="I81" s="36"/>
    </row>
    <row r="82" spans="1:9" ht="15" x14ac:dyDescent="0.2">
      <c r="A82" s="34"/>
      <c r="B82" s="95" t="s">
        <v>221</v>
      </c>
      <c r="C82" s="1387"/>
      <c r="D82" s="1387"/>
      <c r="E82" s="1387"/>
      <c r="F82" s="1387"/>
      <c r="G82" s="1387"/>
      <c r="H82" s="1388"/>
      <c r="I82" s="36"/>
    </row>
    <row r="83" spans="1:9" x14ac:dyDescent="0.2">
      <c r="A83" s="34"/>
      <c r="B83" s="1381"/>
      <c r="C83" s="1382"/>
      <c r="D83" s="1382"/>
      <c r="E83" s="1382"/>
      <c r="F83" s="1382"/>
      <c r="G83" s="1382"/>
      <c r="H83" s="1383"/>
      <c r="I83" s="36"/>
    </row>
    <row r="84" spans="1:9" x14ac:dyDescent="0.2">
      <c r="A84" s="34"/>
      <c r="B84" s="1384"/>
      <c r="C84" s="1385"/>
      <c r="D84" s="1385"/>
      <c r="E84" s="1385"/>
      <c r="F84" s="1385"/>
      <c r="G84" s="1385"/>
      <c r="H84" s="1386"/>
      <c r="I84" s="36"/>
    </row>
    <row r="85" spans="1:9" ht="13.5" thickBot="1" x14ac:dyDescent="0.25">
      <c r="A85" s="96"/>
      <c r="B85" s="97"/>
      <c r="C85" s="97"/>
      <c r="D85" s="97"/>
      <c r="E85" s="97"/>
      <c r="F85" s="97"/>
      <c r="G85" s="97"/>
      <c r="H85" s="97"/>
      <c r="I85" s="98"/>
    </row>
  </sheetData>
  <sheetProtection password="E7D4" sheet="1" objects="1" scenarios="1"/>
  <mergeCells count="58">
    <mergeCell ref="B83:H83"/>
    <mergeCell ref="B84:H84"/>
    <mergeCell ref="E74:F74"/>
    <mergeCell ref="E71:F71"/>
    <mergeCell ref="E72:F72"/>
    <mergeCell ref="E73:F73"/>
    <mergeCell ref="C82:H82"/>
    <mergeCell ref="E64:F64"/>
    <mergeCell ref="E68:F68"/>
    <mergeCell ref="E69:F69"/>
    <mergeCell ref="E70:F70"/>
    <mergeCell ref="E60:F60"/>
    <mergeCell ref="E61:F61"/>
    <mergeCell ref="E62:F62"/>
    <mergeCell ref="E63:F63"/>
    <mergeCell ref="E52:F52"/>
    <mergeCell ref="E53:F53"/>
    <mergeCell ref="E54:F54"/>
    <mergeCell ref="E59:F59"/>
    <mergeCell ref="E48:F48"/>
    <mergeCell ref="E49:F49"/>
    <mergeCell ref="E50:F50"/>
    <mergeCell ref="E51:F51"/>
    <mergeCell ref="E46:F46"/>
    <mergeCell ref="E47:F47"/>
    <mergeCell ref="E33:F33"/>
    <mergeCell ref="E34:F34"/>
    <mergeCell ref="E35:F35"/>
    <mergeCell ref="E36:F36"/>
    <mergeCell ref="E37:F37"/>
    <mergeCell ref="E38:F38"/>
    <mergeCell ref="E39:F39"/>
    <mergeCell ref="E43:F43"/>
    <mergeCell ref="E44:F44"/>
    <mergeCell ref="E45:F45"/>
    <mergeCell ref="E26:F26"/>
    <mergeCell ref="E27:F27"/>
    <mergeCell ref="E31:F31"/>
    <mergeCell ref="E32:F32"/>
    <mergeCell ref="E22:F22"/>
    <mergeCell ref="E23:F23"/>
    <mergeCell ref="E24:F24"/>
    <mergeCell ref="E25:F25"/>
    <mergeCell ref="E20:F20"/>
    <mergeCell ref="E21:F21"/>
    <mergeCell ref="E14:F14"/>
    <mergeCell ref="E15:F15"/>
    <mergeCell ref="E16:F16"/>
    <mergeCell ref="D2:F2"/>
    <mergeCell ref="E6:F6"/>
    <mergeCell ref="E8:F8"/>
    <mergeCell ref="D3:F3"/>
    <mergeCell ref="E19:F19"/>
    <mergeCell ref="E13:F13"/>
    <mergeCell ref="E9:F9"/>
    <mergeCell ref="E10:F10"/>
    <mergeCell ref="E11:F11"/>
    <mergeCell ref="E12:F12"/>
  </mergeCells>
  <phoneticPr fontId="38" type="noConversion"/>
  <pageMargins left="0.75" right="0.75" top="1" bottom="1" header="0.5" footer="0.5"/>
  <pageSetup paperSize="5" scale="77" orientation="portrait" horizontalDpi="300" verticalDpi="300" r:id="rId1"/>
  <headerFooter alignWithMargins="0">
    <oddHeader>&amp;R&amp;D
&amp;T
&amp;F
&amp;A</oddHeader>
    <oddFooter>&amp;C&amp;8Version 1.11
06/30/03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6"/>
  <sheetViews>
    <sheetView showZeros="0" zoomScaleNormal="100" workbookViewId="0">
      <selection activeCell="P14" sqref="P14"/>
    </sheetView>
  </sheetViews>
  <sheetFormatPr defaultRowHeight="12.75" x14ac:dyDescent="0.2"/>
  <cols>
    <col min="1" max="1" width="3.140625" customWidth="1"/>
    <col min="2" max="2" width="20.28515625" customWidth="1"/>
    <col min="3" max="3" width="9.140625" hidden="1" customWidth="1"/>
  </cols>
  <sheetData>
    <row r="2" spans="2:13" x14ac:dyDescent="0.2">
      <c r="H2" s="260"/>
      <c r="I2" s="260"/>
      <c r="J2" s="260"/>
      <c r="K2" s="260"/>
      <c r="L2" s="260"/>
      <c r="M2" s="260"/>
    </row>
    <row r="3" spans="2:13" x14ac:dyDescent="0.2">
      <c r="H3" s="260"/>
      <c r="I3" s="260"/>
      <c r="J3" s="260"/>
      <c r="K3" s="260"/>
      <c r="L3" s="260"/>
      <c r="M3" s="260"/>
    </row>
    <row r="4" spans="2:13" ht="13.5" thickBot="1" x14ac:dyDescent="0.25">
      <c r="H4" s="260"/>
      <c r="I4" s="260"/>
      <c r="J4" s="260"/>
      <c r="K4" s="260"/>
      <c r="L4" s="260"/>
      <c r="M4" s="260"/>
    </row>
    <row r="5" spans="2:13" x14ac:dyDescent="0.2">
      <c r="B5" s="762" t="s">
        <v>127</v>
      </c>
      <c r="C5" s="763"/>
      <c r="D5" s="695"/>
      <c r="E5" s="695"/>
      <c r="F5" s="695"/>
      <c r="G5" s="764" t="s">
        <v>140</v>
      </c>
      <c r="H5" s="722" t="s">
        <v>530</v>
      </c>
      <c r="I5" s="695"/>
      <c r="J5" s="695"/>
      <c r="K5" s="695"/>
      <c r="L5" s="695"/>
      <c r="M5" s="723" t="s">
        <v>140</v>
      </c>
    </row>
    <row r="6" spans="2:13" x14ac:dyDescent="0.2">
      <c r="B6" s="724" t="s">
        <v>534</v>
      </c>
      <c r="C6" s="4"/>
      <c r="D6" s="4"/>
      <c r="E6" s="4"/>
      <c r="F6" s="4"/>
      <c r="G6" s="725"/>
      <c r="H6" s="726" t="s">
        <v>129</v>
      </c>
      <c r="I6" s="528"/>
      <c r="J6" s="604" t="s">
        <v>131</v>
      </c>
      <c r="K6" s="666" t="s">
        <v>263</v>
      </c>
      <c r="L6" s="604" t="s">
        <v>101</v>
      </c>
      <c r="M6" s="727"/>
    </row>
    <row r="7" spans="2:13" x14ac:dyDescent="0.2">
      <c r="B7" s="728"/>
      <c r="C7" s="152"/>
      <c r="D7" s="152"/>
      <c r="E7" s="152"/>
      <c r="F7" s="153"/>
      <c r="G7" s="729"/>
      <c r="H7" s="728"/>
      <c r="I7" s="153"/>
      <c r="J7" s="663"/>
      <c r="K7" s="663"/>
      <c r="L7" s="663"/>
      <c r="M7" s="730">
        <f t="shared" ref="M7:M16" si="0">K7*L7</f>
        <v>0</v>
      </c>
    </row>
    <row r="8" spans="2:13" x14ac:dyDescent="0.2">
      <c r="B8" s="728"/>
      <c r="C8" s="152"/>
      <c r="D8" s="152"/>
      <c r="E8" s="152"/>
      <c r="F8" s="153"/>
      <c r="G8" s="729"/>
      <c r="H8" s="728"/>
      <c r="I8" s="153"/>
      <c r="J8" s="663"/>
      <c r="K8" s="663"/>
      <c r="L8" s="663"/>
      <c r="M8" s="730">
        <f t="shared" si="0"/>
        <v>0</v>
      </c>
    </row>
    <row r="9" spans="2:13" x14ac:dyDescent="0.2">
      <c r="B9" s="728"/>
      <c r="C9" s="152"/>
      <c r="D9" s="152"/>
      <c r="E9" s="152"/>
      <c r="F9" s="153"/>
      <c r="G9" s="729"/>
      <c r="H9" s="728"/>
      <c r="I9" s="153"/>
      <c r="J9" s="663"/>
      <c r="K9" s="663"/>
      <c r="L9" s="663"/>
      <c r="M9" s="730">
        <f t="shared" si="0"/>
        <v>0</v>
      </c>
    </row>
    <row r="10" spans="2:13" ht="13.5" thickBot="1" x14ac:dyDescent="0.25">
      <c r="B10" s="728"/>
      <c r="C10" s="152"/>
      <c r="D10" s="152"/>
      <c r="E10" s="152"/>
      <c r="F10" s="153"/>
      <c r="G10" s="731"/>
      <c r="H10" s="728"/>
      <c r="I10" s="153"/>
      <c r="J10" s="663"/>
      <c r="K10" s="663"/>
      <c r="L10" s="663"/>
      <c r="M10" s="730">
        <f t="shared" si="0"/>
        <v>0</v>
      </c>
    </row>
    <row r="11" spans="2:13" ht="13.5" thickBot="1" x14ac:dyDescent="0.25">
      <c r="B11" s="732" t="s">
        <v>535</v>
      </c>
      <c r="C11" s="4"/>
      <c r="D11" s="4"/>
      <c r="E11" s="4"/>
      <c r="F11" s="4"/>
      <c r="G11" s="733">
        <f>SUM(G7:G10)</f>
        <v>0</v>
      </c>
      <c r="H11" s="728"/>
      <c r="I11" s="153"/>
      <c r="J11" s="663"/>
      <c r="K11" s="663"/>
      <c r="L11" s="663"/>
      <c r="M11" s="730">
        <f t="shared" si="0"/>
        <v>0</v>
      </c>
    </row>
    <row r="12" spans="2:13" x14ac:dyDescent="0.2">
      <c r="B12" s="734"/>
      <c r="C12" s="152"/>
      <c r="D12" s="152"/>
      <c r="E12" s="152"/>
      <c r="F12" s="153"/>
      <c r="G12" s="735"/>
      <c r="H12" s="728"/>
      <c r="I12" s="153"/>
      <c r="J12" s="663"/>
      <c r="K12" s="663"/>
      <c r="L12" s="663"/>
      <c r="M12" s="730">
        <f t="shared" si="0"/>
        <v>0</v>
      </c>
    </row>
    <row r="13" spans="2:13" x14ac:dyDescent="0.2">
      <c r="B13" s="734"/>
      <c r="C13" s="152"/>
      <c r="D13" s="152"/>
      <c r="E13" s="152"/>
      <c r="F13" s="153"/>
      <c r="G13" s="729"/>
      <c r="H13" s="728"/>
      <c r="I13" s="153"/>
      <c r="J13" s="663"/>
      <c r="K13" s="663"/>
      <c r="L13" s="663"/>
      <c r="M13" s="730">
        <f t="shared" si="0"/>
        <v>0</v>
      </c>
    </row>
    <row r="14" spans="2:13" x14ac:dyDescent="0.2">
      <c r="B14" s="734"/>
      <c r="C14" s="152"/>
      <c r="D14" s="152"/>
      <c r="E14" s="152"/>
      <c r="F14" s="153"/>
      <c r="G14" s="729"/>
      <c r="H14" s="728"/>
      <c r="I14" s="153"/>
      <c r="J14" s="663"/>
      <c r="K14" s="663"/>
      <c r="L14" s="663"/>
      <c r="M14" s="730">
        <f t="shared" si="0"/>
        <v>0</v>
      </c>
    </row>
    <row r="15" spans="2:13" ht="13.5" thickBot="1" x14ac:dyDescent="0.25">
      <c r="B15" s="734"/>
      <c r="C15" s="152"/>
      <c r="D15" s="152"/>
      <c r="E15" s="152"/>
      <c r="F15" s="153"/>
      <c r="G15" s="731"/>
      <c r="H15" s="728"/>
      <c r="I15" s="153"/>
      <c r="J15" s="663"/>
      <c r="K15" s="663"/>
      <c r="L15" s="663"/>
      <c r="M15" s="730">
        <f t="shared" si="0"/>
        <v>0</v>
      </c>
    </row>
    <row r="16" spans="2:13" ht="13.5" thickBot="1" x14ac:dyDescent="0.25">
      <c r="B16" s="736" t="s">
        <v>531</v>
      </c>
      <c r="C16" s="737"/>
      <c r="D16" s="737"/>
      <c r="E16" s="737"/>
      <c r="F16" s="737"/>
      <c r="G16" s="738">
        <f>SUM(G12:G15)</f>
        <v>0</v>
      </c>
      <c r="H16" s="728"/>
      <c r="I16" s="153"/>
      <c r="J16" s="663"/>
      <c r="K16" s="663"/>
      <c r="L16" s="663"/>
      <c r="M16" s="730">
        <f t="shared" si="0"/>
        <v>0</v>
      </c>
    </row>
    <row r="17" spans="1:13" ht="13.5" thickBot="1" x14ac:dyDescent="0.25">
      <c r="B17" s="811"/>
      <c r="C17" s="812" t="s">
        <v>129</v>
      </c>
      <c r="D17" s="812"/>
      <c r="E17" s="812"/>
      <c r="F17" s="812"/>
      <c r="G17" s="883"/>
      <c r="H17" s="739" t="s">
        <v>532</v>
      </c>
      <c r="I17" s="740"/>
      <c r="J17" s="740"/>
      <c r="K17" s="740"/>
      <c r="L17" s="740"/>
      <c r="M17" s="738">
        <f>SUM(M7:M16)</f>
        <v>0</v>
      </c>
    </row>
    <row r="18" spans="1:13" x14ac:dyDescent="0.2">
      <c r="B18" s="728"/>
      <c r="C18" s="152"/>
      <c r="D18" s="152"/>
      <c r="E18" s="152"/>
      <c r="F18" s="153"/>
      <c r="G18" s="741"/>
      <c r="H18" s="726" t="s">
        <v>129</v>
      </c>
      <c r="I18" s="667"/>
      <c r="J18" s="668"/>
      <c r="K18" s="666" t="s">
        <v>263</v>
      </c>
      <c r="L18" s="604" t="s">
        <v>101</v>
      </c>
      <c r="M18" s="727"/>
    </row>
    <row r="19" spans="1:13" x14ac:dyDescent="0.2">
      <c r="B19" s="728"/>
      <c r="C19" s="152"/>
      <c r="D19" s="152"/>
      <c r="E19" s="152"/>
      <c r="F19" s="153"/>
      <c r="G19" s="742"/>
      <c r="H19" s="728"/>
      <c r="I19" s="152"/>
      <c r="J19" s="153"/>
      <c r="K19" s="663"/>
      <c r="L19" s="663"/>
      <c r="M19" s="730">
        <f t="shared" ref="M19:M29" si="1">K19*L19</f>
        <v>0</v>
      </c>
    </row>
    <row r="20" spans="1:13" x14ac:dyDescent="0.2">
      <c r="B20" s="728"/>
      <c r="C20" s="152"/>
      <c r="D20" s="152"/>
      <c r="E20" s="152"/>
      <c r="F20" s="153"/>
      <c r="G20" s="742"/>
      <c r="H20" s="728"/>
      <c r="I20" s="152"/>
      <c r="J20" s="153"/>
      <c r="K20" s="663"/>
      <c r="L20" s="663"/>
      <c r="M20" s="730">
        <f t="shared" si="1"/>
        <v>0</v>
      </c>
    </row>
    <row r="21" spans="1:13" x14ac:dyDescent="0.2">
      <c r="B21" s="728"/>
      <c r="C21" s="152"/>
      <c r="D21" s="152"/>
      <c r="E21" s="152"/>
      <c r="F21" s="153"/>
      <c r="G21" s="742"/>
      <c r="H21" s="728"/>
      <c r="I21" s="152"/>
      <c r="J21" s="153"/>
      <c r="K21" s="663"/>
      <c r="L21" s="663"/>
      <c r="M21" s="730">
        <f t="shared" si="1"/>
        <v>0</v>
      </c>
    </row>
    <row r="22" spans="1:13" ht="13.5" thickBot="1" x14ac:dyDescent="0.25">
      <c r="B22" s="728"/>
      <c r="C22" s="152"/>
      <c r="D22" s="152"/>
      <c r="E22" s="152"/>
      <c r="F22" s="153"/>
      <c r="G22" s="743"/>
      <c r="H22" s="728"/>
      <c r="I22" s="152"/>
      <c r="J22" s="153"/>
      <c r="K22" s="663"/>
      <c r="L22" s="663"/>
      <c r="M22" s="730">
        <f t="shared" si="1"/>
        <v>0</v>
      </c>
    </row>
    <row r="23" spans="1:13" ht="13.5" thickBot="1" x14ac:dyDescent="0.25">
      <c r="B23" s="744" t="s">
        <v>536</v>
      </c>
      <c r="C23" s="745"/>
      <c r="D23" s="745"/>
      <c r="E23" s="745"/>
      <c r="F23" s="745"/>
      <c r="G23" s="733">
        <f>SUM(G17:G22)</f>
        <v>0</v>
      </c>
      <c r="H23" s="728"/>
      <c r="I23" s="152"/>
      <c r="J23" s="153"/>
      <c r="K23" s="663"/>
      <c r="L23" s="663"/>
      <c r="M23" s="730">
        <f t="shared" si="1"/>
        <v>0</v>
      </c>
    </row>
    <row r="24" spans="1:13" x14ac:dyDescent="0.2">
      <c r="B24" s="728"/>
      <c r="C24" s="152"/>
      <c r="D24" s="152"/>
      <c r="E24" s="152"/>
      <c r="F24" s="153"/>
      <c r="G24" s="735"/>
      <c r="H24" s="728"/>
      <c r="I24" s="152"/>
      <c r="J24" s="153"/>
      <c r="K24" s="663"/>
      <c r="L24" s="663"/>
      <c r="M24" s="730">
        <f t="shared" si="1"/>
        <v>0</v>
      </c>
    </row>
    <row r="25" spans="1:13" x14ac:dyDescent="0.2">
      <c r="B25" s="728"/>
      <c r="C25" s="152"/>
      <c r="D25" s="152"/>
      <c r="E25" s="152"/>
      <c r="F25" s="153"/>
      <c r="G25" s="729"/>
      <c r="H25" s="728"/>
      <c r="I25" s="152"/>
      <c r="J25" s="153"/>
      <c r="K25" s="663"/>
      <c r="L25" s="663"/>
      <c r="M25" s="730">
        <f t="shared" si="1"/>
        <v>0</v>
      </c>
    </row>
    <row r="26" spans="1:13" x14ac:dyDescent="0.2">
      <c r="B26" s="728"/>
      <c r="C26" s="152"/>
      <c r="D26" s="152"/>
      <c r="E26" s="152"/>
      <c r="F26" s="153"/>
      <c r="G26" s="729"/>
      <c r="H26" s="728"/>
      <c r="I26" s="152"/>
      <c r="J26" s="153"/>
      <c r="K26" s="663"/>
      <c r="L26" s="663"/>
      <c r="M26" s="730">
        <f t="shared" si="1"/>
        <v>0</v>
      </c>
    </row>
    <row r="27" spans="1:13" x14ac:dyDescent="0.2">
      <c r="B27" s="728"/>
      <c r="C27" s="152"/>
      <c r="D27" s="152"/>
      <c r="E27" s="152"/>
      <c r="F27" s="153"/>
      <c r="G27" s="729"/>
      <c r="H27" s="728"/>
      <c r="I27" s="152"/>
      <c r="J27" s="153"/>
      <c r="K27" s="663"/>
      <c r="L27" s="663"/>
      <c r="M27" s="730">
        <f t="shared" si="1"/>
        <v>0</v>
      </c>
    </row>
    <row r="28" spans="1:13" x14ac:dyDescent="0.2">
      <c r="B28" s="728"/>
      <c r="C28" s="152"/>
      <c r="D28" s="152"/>
      <c r="E28" s="152"/>
      <c r="F28" s="153"/>
      <c r="G28" s="729"/>
      <c r="H28" s="728"/>
      <c r="I28" s="152"/>
      <c r="J28" s="153"/>
      <c r="K28" s="663"/>
      <c r="L28" s="663"/>
      <c r="M28" s="730">
        <f t="shared" si="1"/>
        <v>0</v>
      </c>
    </row>
    <row r="29" spans="1:13" ht="13.5" thickBot="1" x14ac:dyDescent="0.25">
      <c r="B29" s="746"/>
      <c r="C29" s="664"/>
      <c r="D29" s="664"/>
      <c r="E29" s="664"/>
      <c r="F29" s="665"/>
      <c r="G29" s="731"/>
      <c r="H29" s="746"/>
      <c r="I29" s="664"/>
      <c r="J29" s="665"/>
      <c r="K29" s="747"/>
      <c r="L29" s="747"/>
      <c r="M29" s="748">
        <f t="shared" si="1"/>
        <v>0</v>
      </c>
    </row>
    <row r="30" spans="1:13" ht="13.5" thickBot="1" x14ac:dyDescent="0.25">
      <c r="B30" s="749"/>
      <c r="C30" s="750"/>
      <c r="D30" s="750"/>
      <c r="E30" s="750"/>
      <c r="F30" s="750"/>
      <c r="G30" s="733">
        <f>SUM(G24:G29)</f>
        <v>0</v>
      </c>
      <c r="H30" s="751"/>
      <c r="I30" s="752"/>
      <c r="J30" s="753"/>
      <c r="K30" s="754"/>
      <c r="L30" s="754"/>
      <c r="M30" s="755">
        <f>SUM(M19:M29)</f>
        <v>0</v>
      </c>
    </row>
    <row r="31" spans="1:13" ht="13.5" thickBot="1" x14ac:dyDescent="0.25">
      <c r="B31" s="756"/>
      <c r="C31" s="757"/>
      <c r="D31" s="757"/>
      <c r="E31" s="757"/>
      <c r="F31" s="757"/>
      <c r="G31" s="758"/>
      <c r="H31" s="759"/>
      <c r="I31" s="759"/>
      <c r="J31" s="759"/>
      <c r="K31" s="759"/>
      <c r="L31" s="759"/>
      <c r="M31" s="760"/>
    </row>
    <row r="32" spans="1:13" ht="13.5" thickBot="1" x14ac:dyDescent="0.25">
      <c r="A32" s="395"/>
      <c r="B32" s="953" t="s">
        <v>533</v>
      </c>
      <c r="C32" s="954"/>
      <c r="D32" s="955"/>
      <c r="E32" s="955"/>
      <c r="F32" s="956"/>
      <c r="G32" s="761">
        <f>G11+G16+G23+G30+M17+M30</f>
        <v>0</v>
      </c>
    </row>
    <row r="33" spans="1:14" x14ac:dyDescent="0.2">
      <c r="A33" s="395"/>
      <c r="B33" s="957"/>
      <c r="C33" s="957"/>
      <c r="D33" s="957"/>
      <c r="E33" s="957"/>
      <c r="F33" s="957"/>
      <c r="G33" s="760"/>
    </row>
    <row r="34" spans="1:14" x14ac:dyDescent="0.2">
      <c r="A34" s="395"/>
      <c r="B34" s="957"/>
      <c r="C34" s="957"/>
      <c r="D34" s="957"/>
      <c r="E34" s="957"/>
      <c r="F34" s="957"/>
      <c r="G34" s="760"/>
      <c r="N34" s="395"/>
    </row>
    <row r="35" spans="1:14" x14ac:dyDescent="0.2">
      <c r="A35" s="395"/>
      <c r="B35" s="797" t="s">
        <v>550</v>
      </c>
      <c r="C35" s="778"/>
      <c r="D35" s="778"/>
      <c r="E35" s="779"/>
      <c r="F35" s="779"/>
      <c r="G35" s="779"/>
      <c r="H35" s="779"/>
      <c r="I35" s="779"/>
      <c r="J35" s="779"/>
      <c r="K35" s="779"/>
      <c r="L35" s="779"/>
      <c r="M35" s="798"/>
      <c r="N35" s="651"/>
    </row>
    <row r="36" spans="1:14" x14ac:dyDescent="0.2">
      <c r="A36" s="395"/>
      <c r="B36" s="780"/>
      <c r="C36" s="781"/>
      <c r="D36" s="781"/>
      <c r="E36" s="781"/>
      <c r="F36" s="781"/>
      <c r="G36" s="781"/>
      <c r="H36" s="781"/>
      <c r="I36" s="781"/>
      <c r="J36" s="781"/>
      <c r="K36" s="781"/>
      <c r="L36" s="781"/>
      <c r="M36" s="782"/>
      <c r="N36" s="651"/>
    </row>
    <row r="37" spans="1:14" x14ac:dyDescent="0.2">
      <c r="A37" s="395"/>
      <c r="B37" s="780"/>
      <c r="C37" s="781"/>
      <c r="D37" s="781"/>
      <c r="E37" s="781"/>
      <c r="F37" s="781"/>
      <c r="G37" s="781"/>
      <c r="H37" s="781"/>
      <c r="I37" s="781"/>
      <c r="J37" s="781"/>
      <c r="K37" s="781"/>
      <c r="L37" s="781"/>
      <c r="M37" s="782"/>
      <c r="N37" s="651"/>
    </row>
    <row r="38" spans="1:14" x14ac:dyDescent="0.2">
      <c r="A38" s="395"/>
      <c r="B38" s="780"/>
      <c r="C38" s="781"/>
      <c r="D38" s="781"/>
      <c r="E38" s="781"/>
      <c r="F38" s="781"/>
      <c r="G38" s="781"/>
      <c r="H38" s="781"/>
      <c r="I38" s="781"/>
      <c r="J38" s="781"/>
      <c r="K38" s="781"/>
      <c r="L38" s="781"/>
      <c r="M38" s="782"/>
      <c r="N38" s="651"/>
    </row>
    <row r="39" spans="1:14" x14ac:dyDescent="0.2">
      <c r="A39" s="395"/>
      <c r="B39" s="783"/>
      <c r="C39" s="10"/>
      <c r="D39" s="10"/>
      <c r="E39" s="10"/>
      <c r="F39" s="784"/>
      <c r="G39" s="10"/>
      <c r="H39" s="10"/>
      <c r="I39" s="10"/>
      <c r="J39" s="786"/>
      <c r="K39" s="785"/>
      <c r="L39" s="785"/>
      <c r="M39" s="791"/>
      <c r="N39" s="794"/>
    </row>
    <row r="40" spans="1:14" x14ac:dyDescent="0.2">
      <c r="A40" s="395"/>
      <c r="B40" s="783"/>
      <c r="C40" s="10"/>
      <c r="D40" s="10"/>
      <c r="E40" s="10"/>
      <c r="F40" s="784"/>
      <c r="G40" s="10"/>
      <c r="H40" s="10"/>
      <c r="I40" s="10"/>
      <c r="J40" s="786"/>
      <c r="K40" s="787" t="s">
        <v>236</v>
      </c>
      <c r="L40" s="792"/>
      <c r="M40" s="793"/>
      <c r="N40" s="795"/>
    </row>
    <row r="41" spans="1:14" x14ac:dyDescent="0.2">
      <c r="A41" s="395"/>
      <c r="B41" s="1212"/>
      <c r="C41" s="1213"/>
      <c r="D41" s="1213"/>
      <c r="E41" s="1213"/>
      <c r="F41" s="10"/>
      <c r="G41" s="1213"/>
      <c r="H41" s="1213"/>
      <c r="I41" s="1213"/>
      <c r="J41" s="10"/>
      <c r="K41" s="785"/>
      <c r="L41" s="785"/>
      <c r="M41" s="791"/>
      <c r="N41" s="794"/>
    </row>
    <row r="42" spans="1:14" x14ac:dyDescent="0.2">
      <c r="A42" s="395"/>
      <c r="B42" s="788" t="s">
        <v>97</v>
      </c>
      <c r="C42" s="1216" t="s">
        <v>545</v>
      </c>
      <c r="D42" s="1216"/>
      <c r="E42" s="1216"/>
      <c r="F42" s="789"/>
      <c r="G42" s="790" t="s">
        <v>97</v>
      </c>
      <c r="H42" s="1219" t="s">
        <v>545</v>
      </c>
      <c r="I42" s="1219"/>
      <c r="J42" s="789"/>
      <c r="K42" s="790" t="s">
        <v>97</v>
      </c>
      <c r="L42" s="1216" t="s">
        <v>545</v>
      </c>
      <c r="M42" s="1217"/>
      <c r="N42" s="796"/>
    </row>
    <row r="43" spans="1:14" x14ac:dyDescent="0.2">
      <c r="A43" s="395"/>
      <c r="B43" s="1212"/>
      <c r="C43" s="1213"/>
      <c r="D43" s="1213"/>
      <c r="E43" s="1213"/>
      <c r="F43" s="10"/>
      <c r="G43" s="1213"/>
      <c r="H43" s="1213"/>
      <c r="I43" s="1213"/>
      <c r="J43" s="10"/>
      <c r="K43" s="785"/>
      <c r="L43" s="785"/>
      <c r="M43" s="791"/>
      <c r="N43" s="794"/>
    </row>
    <row r="44" spans="1:14" x14ac:dyDescent="0.2">
      <c r="A44" s="395"/>
      <c r="B44" s="799" t="s">
        <v>97</v>
      </c>
      <c r="C44" s="1214" t="s">
        <v>545</v>
      </c>
      <c r="D44" s="1214"/>
      <c r="E44" s="1214"/>
      <c r="F44" s="800"/>
      <c r="G44" s="801" t="s">
        <v>97</v>
      </c>
      <c r="H44" s="1215" t="s">
        <v>545</v>
      </c>
      <c r="I44" s="1215"/>
      <c r="J44" s="800"/>
      <c r="K44" s="801" t="s">
        <v>97</v>
      </c>
      <c r="L44" s="1214" t="s">
        <v>545</v>
      </c>
      <c r="M44" s="1218"/>
      <c r="N44" s="796"/>
    </row>
    <row r="45" spans="1:14" x14ac:dyDescent="0.2">
      <c r="A45" s="395"/>
      <c r="B45" s="756"/>
      <c r="C45" s="757"/>
      <c r="D45" s="757"/>
      <c r="E45" s="757"/>
      <c r="F45" s="757"/>
      <c r="G45" s="758"/>
    </row>
    <row r="46" spans="1:14" x14ac:dyDescent="0.2">
      <c r="A46" s="395"/>
      <c r="C46" s="395"/>
      <c r="D46" s="395"/>
      <c r="E46" s="395"/>
      <c r="F46" s="395"/>
      <c r="G46" s="395"/>
    </row>
  </sheetData>
  <sheetProtection sheet="1" objects="1" scenarios="1"/>
  <mergeCells count="10">
    <mergeCell ref="B41:E41"/>
    <mergeCell ref="G41:I41"/>
    <mergeCell ref="C44:E44"/>
    <mergeCell ref="H44:I44"/>
    <mergeCell ref="L42:M42"/>
    <mergeCell ref="L44:M44"/>
    <mergeCell ref="C42:E42"/>
    <mergeCell ref="H42:I42"/>
    <mergeCell ref="B43:E43"/>
    <mergeCell ref="G43:I43"/>
  </mergeCells>
  <phoneticPr fontId="38" type="noConversion"/>
  <pageMargins left="0.5" right="0.5" top="0.5" bottom="0.5" header="0.5" footer="0.5"/>
  <pageSetup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I63"/>
  <sheetViews>
    <sheetView showGridLines="0" showZeros="0" zoomScaleNormal="100" workbookViewId="0">
      <selection activeCell="L3" sqref="L3"/>
    </sheetView>
  </sheetViews>
  <sheetFormatPr defaultRowHeight="12.75" x14ac:dyDescent="0.2"/>
  <cols>
    <col min="1" max="1" width="3" customWidth="1"/>
    <col min="2" max="2" width="10.7109375" customWidth="1"/>
    <col min="3" max="3" width="10.28515625" hidden="1" customWidth="1"/>
    <col min="5" max="5" width="45.42578125" customWidth="1"/>
    <col min="6" max="6" width="10.5703125" customWidth="1"/>
    <col min="7" max="7" width="9.7109375" customWidth="1"/>
    <col min="8" max="8" width="11.42578125" customWidth="1"/>
    <col min="9" max="9" width="12.85546875" customWidth="1"/>
  </cols>
  <sheetData>
    <row r="1" spans="2:9" ht="13.5" thickBot="1" x14ac:dyDescent="0.25"/>
    <row r="2" spans="2:9" ht="17.25" customHeight="1" x14ac:dyDescent="0.2">
      <c r="B2" s="479"/>
      <c r="C2" s="480"/>
      <c r="D2" s="481"/>
      <c r="E2" s="481"/>
      <c r="F2" s="480"/>
      <c r="G2" s="480"/>
      <c r="H2" s="482"/>
      <c r="I2" s="482"/>
    </row>
    <row r="3" spans="2:9" ht="29.45" customHeight="1" x14ac:dyDescent="0.2">
      <c r="B3" s="483"/>
      <c r="C3" s="260"/>
      <c r="D3" s="397"/>
      <c r="E3" s="397"/>
      <c r="F3" s="260"/>
      <c r="G3" s="260"/>
      <c r="H3" s="484"/>
      <c r="I3" s="484"/>
    </row>
    <row r="4" spans="2:9" ht="20.100000000000001" customHeight="1" x14ac:dyDescent="0.2">
      <c r="B4" s="483" t="s">
        <v>546</v>
      </c>
      <c r="C4" s="260"/>
      <c r="D4" s="260"/>
      <c r="E4" s="260"/>
      <c r="F4" s="260"/>
      <c r="G4" s="260"/>
      <c r="H4" s="484"/>
      <c r="I4" s="484"/>
    </row>
    <row r="5" spans="2:9" ht="15.75" x14ac:dyDescent="0.25">
      <c r="B5" s="485" t="s">
        <v>487</v>
      </c>
      <c r="C5" s="487"/>
      <c r="D5" s="486"/>
      <c r="E5" s="516">
        <f>IF('Balance Sheet'!E4&lt;&gt;"",'Balance Sheet'!E4,)</f>
        <v>0</v>
      </c>
      <c r="F5" s="260"/>
      <c r="G5" s="487" t="s">
        <v>488</v>
      </c>
      <c r="H5" s="805"/>
      <c r="I5" s="804"/>
    </row>
    <row r="6" spans="2:9" ht="15" x14ac:dyDescent="0.25">
      <c r="B6" s="488" t="s">
        <v>238</v>
      </c>
      <c r="C6" s="806"/>
      <c r="D6" s="489"/>
      <c r="E6" s="489"/>
      <c r="F6" s="489"/>
      <c r="G6" s="489"/>
      <c r="H6" s="490"/>
      <c r="I6" s="484"/>
    </row>
    <row r="7" spans="2:9" x14ac:dyDescent="0.2">
      <c r="B7" s="491" t="s">
        <v>489</v>
      </c>
      <c r="C7" s="807"/>
      <c r="D7" s="492" t="s">
        <v>239</v>
      </c>
      <c r="E7" s="492" t="s">
        <v>240</v>
      </c>
      <c r="F7" s="492" t="s">
        <v>241</v>
      </c>
      <c r="G7" s="492" t="s">
        <v>242</v>
      </c>
      <c r="H7" s="493" t="s">
        <v>243</v>
      </c>
      <c r="I7" s="494" t="s">
        <v>490</v>
      </c>
    </row>
    <row r="8" spans="2:9" s="809" customFormat="1" x14ac:dyDescent="0.2">
      <c r="B8" s="495" t="s">
        <v>491</v>
      </c>
      <c r="C8" s="808" t="s">
        <v>558</v>
      </c>
      <c r="D8" s="496" t="s">
        <v>244</v>
      </c>
      <c r="E8" s="496"/>
      <c r="F8" s="496" t="s">
        <v>492</v>
      </c>
      <c r="G8" s="496" t="s">
        <v>245</v>
      </c>
      <c r="H8" s="497" t="s">
        <v>108</v>
      </c>
      <c r="I8" s="494" t="s">
        <v>140</v>
      </c>
    </row>
    <row r="9" spans="2:9" s="809" customFormat="1" x14ac:dyDescent="0.2">
      <c r="B9" s="912">
        <v>1</v>
      </c>
      <c r="C9" s="913">
        <v>1</v>
      </c>
      <c r="D9" s="914"/>
      <c r="E9" s="914"/>
      <c r="F9" s="914"/>
      <c r="G9" s="914"/>
      <c r="H9" s="915"/>
      <c r="I9" s="916"/>
    </row>
    <row r="10" spans="2:9" s="809" customFormat="1" x14ac:dyDescent="0.2">
      <c r="B10" s="912">
        <v>1</v>
      </c>
      <c r="C10" s="913">
        <v>1</v>
      </c>
      <c r="D10" s="914"/>
      <c r="E10" s="914"/>
      <c r="F10" s="914"/>
      <c r="G10" s="914"/>
      <c r="H10" s="915"/>
      <c r="I10" s="916"/>
    </row>
    <row r="11" spans="2:9" s="809" customFormat="1" x14ac:dyDescent="0.2">
      <c r="B11" s="912">
        <v>1</v>
      </c>
      <c r="C11" s="913">
        <v>1</v>
      </c>
      <c r="D11" s="914"/>
      <c r="E11" s="914"/>
      <c r="F11" s="914"/>
      <c r="G11" s="914"/>
      <c r="H11" s="915"/>
      <c r="I11" s="916"/>
    </row>
    <row r="12" spans="2:9" s="809" customFormat="1" x14ac:dyDescent="0.2">
      <c r="B12" s="912">
        <v>1</v>
      </c>
      <c r="C12" s="913">
        <v>1</v>
      </c>
      <c r="D12" s="914"/>
      <c r="E12" s="914"/>
      <c r="F12" s="914"/>
      <c r="G12" s="914"/>
      <c r="H12" s="915"/>
      <c r="I12" s="916"/>
    </row>
    <row r="13" spans="2:9" s="809" customFormat="1" x14ac:dyDescent="0.2">
      <c r="B13" s="912">
        <v>1</v>
      </c>
      <c r="C13" s="913">
        <v>1</v>
      </c>
      <c r="D13" s="914"/>
      <c r="E13" s="914"/>
      <c r="F13" s="914"/>
      <c r="G13" s="914"/>
      <c r="H13" s="915"/>
      <c r="I13" s="916"/>
    </row>
    <row r="14" spans="2:9" s="809" customFormat="1" x14ac:dyDescent="0.2">
      <c r="B14" s="912">
        <v>1</v>
      </c>
      <c r="C14" s="913">
        <v>1</v>
      </c>
      <c r="D14" s="914"/>
      <c r="E14" s="914"/>
      <c r="F14" s="914"/>
      <c r="G14" s="914"/>
      <c r="H14" s="915"/>
      <c r="I14" s="916"/>
    </row>
    <row r="15" spans="2:9" s="809" customFormat="1" x14ac:dyDescent="0.2">
      <c r="B15" s="912">
        <v>1</v>
      </c>
      <c r="C15" s="913">
        <v>1</v>
      </c>
      <c r="D15" s="914"/>
      <c r="E15" s="914"/>
      <c r="F15" s="914"/>
      <c r="G15" s="914"/>
      <c r="H15" s="915"/>
      <c r="I15" s="916"/>
    </row>
    <row r="16" spans="2:9" s="809" customFormat="1" x14ac:dyDescent="0.2">
      <c r="B16" s="912">
        <v>1</v>
      </c>
      <c r="C16" s="913">
        <v>1</v>
      </c>
      <c r="D16" s="914"/>
      <c r="E16" s="914"/>
      <c r="F16" s="914"/>
      <c r="G16" s="914"/>
      <c r="H16" s="915"/>
      <c r="I16" s="916"/>
    </row>
    <row r="17" spans="2:9" s="809" customFormat="1" x14ac:dyDescent="0.2">
      <c r="B17" s="912">
        <v>1</v>
      </c>
      <c r="C17" s="913">
        <v>1</v>
      </c>
      <c r="D17" s="914"/>
      <c r="E17" s="914"/>
      <c r="F17" s="914"/>
      <c r="G17" s="914"/>
      <c r="H17" s="915"/>
      <c r="I17" s="916"/>
    </row>
    <row r="18" spans="2:9" s="809" customFormat="1" x14ac:dyDescent="0.2">
      <c r="B18" s="912">
        <v>1</v>
      </c>
      <c r="C18" s="913">
        <v>1</v>
      </c>
      <c r="D18" s="914"/>
      <c r="E18" s="914"/>
      <c r="F18" s="914"/>
      <c r="G18" s="914"/>
      <c r="H18" s="915"/>
      <c r="I18" s="916"/>
    </row>
    <row r="19" spans="2:9" s="809" customFormat="1" x14ac:dyDescent="0.2">
      <c r="B19" s="912">
        <v>1</v>
      </c>
      <c r="C19" s="913">
        <v>1</v>
      </c>
      <c r="D19" s="914"/>
      <c r="E19" s="914"/>
      <c r="F19" s="914"/>
      <c r="G19" s="914"/>
      <c r="H19" s="915"/>
      <c r="I19" s="916"/>
    </row>
    <row r="20" spans="2:9" s="809" customFormat="1" x14ac:dyDescent="0.2">
      <c r="B20" s="912">
        <v>1</v>
      </c>
      <c r="C20" s="913">
        <v>1</v>
      </c>
      <c r="D20" s="914"/>
      <c r="E20" s="914"/>
      <c r="F20" s="914"/>
      <c r="G20" s="914"/>
      <c r="H20" s="915"/>
      <c r="I20" s="916"/>
    </row>
    <row r="21" spans="2:9" s="809" customFormat="1" x14ac:dyDescent="0.2">
      <c r="B21" s="912">
        <v>1</v>
      </c>
      <c r="C21" s="913">
        <v>1</v>
      </c>
      <c r="D21" s="914"/>
      <c r="E21" s="914"/>
      <c r="F21" s="914"/>
      <c r="G21" s="914"/>
      <c r="H21" s="915"/>
      <c r="I21" s="916"/>
    </row>
    <row r="22" spans="2:9" s="809" customFormat="1" x14ac:dyDescent="0.2">
      <c r="B22" s="912">
        <v>1</v>
      </c>
      <c r="C22" s="913">
        <v>1</v>
      </c>
      <c r="D22" s="914"/>
      <c r="E22" s="914"/>
      <c r="F22" s="914"/>
      <c r="G22" s="914"/>
      <c r="H22" s="915"/>
      <c r="I22" s="916"/>
    </row>
    <row r="23" spans="2:9" s="809" customFormat="1" x14ac:dyDescent="0.2">
      <c r="B23" s="912">
        <v>1</v>
      </c>
      <c r="C23" s="913">
        <v>1</v>
      </c>
      <c r="D23" s="914"/>
      <c r="E23" s="914"/>
      <c r="F23" s="914"/>
      <c r="G23" s="914"/>
      <c r="H23" s="915"/>
      <c r="I23" s="916"/>
    </row>
    <row r="24" spans="2:9" s="809" customFormat="1" x14ac:dyDescent="0.2">
      <c r="B24" s="912">
        <v>1</v>
      </c>
      <c r="C24" s="913">
        <v>1</v>
      </c>
      <c r="D24" s="914"/>
      <c r="E24" s="914"/>
      <c r="F24" s="914"/>
      <c r="G24" s="914"/>
      <c r="H24" s="915"/>
      <c r="I24" s="916"/>
    </row>
    <row r="25" spans="2:9" s="809" customFormat="1" x14ac:dyDescent="0.2">
      <c r="B25" s="912">
        <v>1</v>
      </c>
      <c r="C25" s="913">
        <v>1</v>
      </c>
      <c r="D25" s="914"/>
      <c r="E25" s="914"/>
      <c r="F25" s="914"/>
      <c r="G25" s="914"/>
      <c r="H25" s="915"/>
      <c r="I25" s="916"/>
    </row>
    <row r="26" spans="2:9" s="809" customFormat="1" x14ac:dyDescent="0.2">
      <c r="B26" s="912">
        <v>1</v>
      </c>
      <c r="C26" s="913">
        <v>1</v>
      </c>
      <c r="D26" s="914"/>
      <c r="E26" s="914"/>
      <c r="F26" s="914"/>
      <c r="G26" s="914"/>
      <c r="H26" s="915"/>
      <c r="I26" s="916"/>
    </row>
    <row r="27" spans="2:9" s="809" customFormat="1" x14ac:dyDescent="0.2">
      <c r="B27" s="912">
        <v>1</v>
      </c>
      <c r="C27" s="913">
        <v>1</v>
      </c>
      <c r="D27" s="914"/>
      <c r="E27" s="914"/>
      <c r="F27" s="914"/>
      <c r="G27" s="914"/>
      <c r="H27" s="915"/>
      <c r="I27" s="916"/>
    </row>
    <row r="28" spans="2:9" s="809" customFormat="1" x14ac:dyDescent="0.2">
      <c r="B28" s="912">
        <v>1</v>
      </c>
      <c r="C28" s="913">
        <v>1</v>
      </c>
      <c r="D28" s="914"/>
      <c r="E28" s="914"/>
      <c r="F28" s="914"/>
      <c r="G28" s="914"/>
      <c r="H28" s="915"/>
      <c r="I28" s="916"/>
    </row>
    <row r="29" spans="2:9" s="809" customFormat="1" x14ac:dyDescent="0.2">
      <c r="B29" s="912">
        <v>1</v>
      </c>
      <c r="C29" s="913">
        <v>1</v>
      </c>
      <c r="D29" s="914"/>
      <c r="E29" s="914"/>
      <c r="F29" s="914"/>
      <c r="G29" s="914"/>
      <c r="H29" s="915"/>
      <c r="I29" s="916"/>
    </row>
    <row r="30" spans="2:9" s="809" customFormat="1" x14ac:dyDescent="0.2">
      <c r="B30" s="912">
        <v>1</v>
      </c>
      <c r="C30" s="913">
        <v>1</v>
      </c>
      <c r="D30" s="914"/>
      <c r="E30" s="914"/>
      <c r="F30" s="914"/>
      <c r="G30" s="914"/>
      <c r="H30" s="915"/>
      <c r="I30" s="916"/>
    </row>
    <row r="31" spans="2:9" s="809" customFormat="1" x14ac:dyDescent="0.2">
      <c r="B31" s="912">
        <v>1</v>
      </c>
      <c r="C31" s="913">
        <v>1</v>
      </c>
      <c r="D31" s="914"/>
      <c r="E31" s="914"/>
      <c r="F31" s="914"/>
      <c r="G31" s="914"/>
      <c r="H31" s="915"/>
      <c r="I31" s="916"/>
    </row>
    <row r="32" spans="2:9" s="809" customFormat="1" x14ac:dyDescent="0.2">
      <c r="B32" s="912">
        <v>1</v>
      </c>
      <c r="C32" s="913">
        <v>1</v>
      </c>
      <c r="D32" s="914"/>
      <c r="E32" s="914"/>
      <c r="F32" s="914"/>
      <c r="G32" s="914"/>
      <c r="H32" s="915"/>
      <c r="I32" s="916"/>
    </row>
    <row r="33" spans="2:9" s="809" customFormat="1" x14ac:dyDescent="0.2">
      <c r="B33" s="912">
        <v>1</v>
      </c>
      <c r="C33" s="913">
        <v>1</v>
      </c>
      <c r="D33" s="914"/>
      <c r="E33" s="914"/>
      <c r="F33" s="914"/>
      <c r="G33" s="914"/>
      <c r="H33" s="915"/>
      <c r="I33" s="916"/>
    </row>
    <row r="34" spans="2:9" s="809" customFormat="1" x14ac:dyDescent="0.2">
      <c r="B34" s="912">
        <v>1</v>
      </c>
      <c r="C34" s="913">
        <v>1</v>
      </c>
      <c r="D34" s="914"/>
      <c r="E34" s="914"/>
      <c r="F34" s="914"/>
      <c r="G34" s="914"/>
      <c r="H34" s="915"/>
      <c r="I34" s="916"/>
    </row>
    <row r="35" spans="2:9" s="809" customFormat="1" x14ac:dyDescent="0.2">
      <c r="B35" s="912">
        <v>1</v>
      </c>
      <c r="C35" s="913">
        <v>1</v>
      </c>
      <c r="D35" s="914"/>
      <c r="E35" s="914"/>
      <c r="F35" s="914"/>
      <c r="G35" s="914"/>
      <c r="H35" s="915"/>
      <c r="I35" s="916"/>
    </row>
    <row r="36" spans="2:9" s="809" customFormat="1" x14ac:dyDescent="0.2">
      <c r="B36" s="912">
        <v>1</v>
      </c>
      <c r="C36" s="913">
        <v>1</v>
      </c>
      <c r="D36" s="914"/>
      <c r="E36" s="914"/>
      <c r="F36" s="914"/>
      <c r="G36" s="914"/>
      <c r="H36" s="915"/>
      <c r="I36" s="916"/>
    </row>
    <row r="37" spans="2:9" s="810" customFormat="1" x14ac:dyDescent="0.2">
      <c r="B37" s="912">
        <v>1</v>
      </c>
      <c r="C37" s="913">
        <v>1</v>
      </c>
      <c r="D37" s="914"/>
      <c r="E37" s="914"/>
      <c r="F37" s="914"/>
      <c r="G37" s="914"/>
      <c r="H37" s="915"/>
      <c r="I37" s="916"/>
    </row>
    <row r="38" spans="2:9" s="810" customFormat="1" x14ac:dyDescent="0.2">
      <c r="B38" s="912">
        <v>1</v>
      </c>
      <c r="C38" s="913">
        <v>1</v>
      </c>
      <c r="D38" s="914"/>
      <c r="E38" s="914"/>
      <c r="F38" s="917"/>
      <c r="G38" s="917"/>
      <c r="H38" s="918"/>
      <c r="I38" s="919"/>
    </row>
    <row r="39" spans="2:9" s="810" customFormat="1" x14ac:dyDescent="0.2">
      <c r="B39" s="920">
        <v>1</v>
      </c>
      <c r="C39" s="921">
        <v>1</v>
      </c>
      <c r="D39" s="917"/>
      <c r="E39" s="914"/>
      <c r="F39" s="917"/>
      <c r="G39" s="917"/>
      <c r="H39" s="918"/>
      <c r="I39" s="919"/>
    </row>
    <row r="40" spans="2:9" s="810" customFormat="1" x14ac:dyDescent="0.2">
      <c r="B40" s="920">
        <v>1</v>
      </c>
      <c r="C40" s="921">
        <v>1</v>
      </c>
      <c r="D40" s="917"/>
      <c r="E40" s="914"/>
      <c r="F40" s="917"/>
      <c r="G40" s="917"/>
      <c r="H40" s="918"/>
      <c r="I40" s="919"/>
    </row>
    <row r="41" spans="2:9" s="810" customFormat="1" x14ac:dyDescent="0.2">
      <c r="B41" s="920">
        <v>1</v>
      </c>
      <c r="C41" s="921">
        <v>1</v>
      </c>
      <c r="D41" s="917"/>
      <c r="E41" s="917"/>
      <c r="F41" s="917"/>
      <c r="G41" s="917"/>
      <c r="H41" s="918"/>
      <c r="I41" s="919"/>
    </row>
    <row r="42" spans="2:9" s="810" customFormat="1" x14ac:dyDescent="0.2">
      <c r="B42" s="920">
        <v>1</v>
      </c>
      <c r="C42" s="921">
        <v>1</v>
      </c>
      <c r="D42" s="917"/>
      <c r="E42" s="917"/>
      <c r="F42" s="917"/>
      <c r="G42" s="917"/>
      <c r="H42" s="918"/>
      <c r="I42" s="919"/>
    </row>
    <row r="43" spans="2:9" s="810" customFormat="1" x14ac:dyDescent="0.2">
      <c r="B43" s="920">
        <v>1</v>
      </c>
      <c r="C43" s="921">
        <v>1</v>
      </c>
      <c r="D43" s="917"/>
      <c r="E43" s="917"/>
      <c r="F43" s="917"/>
      <c r="G43" s="917"/>
      <c r="H43" s="918"/>
      <c r="I43" s="919"/>
    </row>
    <row r="44" spans="2:9" s="810" customFormat="1" x14ac:dyDescent="0.2">
      <c r="B44" s="920">
        <v>1</v>
      </c>
      <c r="C44" s="921">
        <v>1</v>
      </c>
      <c r="D44" s="917"/>
      <c r="E44" s="917"/>
      <c r="F44" s="917"/>
      <c r="G44" s="917"/>
      <c r="H44" s="918"/>
      <c r="I44" s="919"/>
    </row>
    <row r="45" spans="2:9" ht="18" customHeight="1" thickBot="1" x14ac:dyDescent="0.25">
      <c r="B45" s="920">
        <v>1</v>
      </c>
      <c r="C45" s="921">
        <v>1</v>
      </c>
      <c r="D45" s="917"/>
      <c r="E45" s="917"/>
      <c r="F45" s="917"/>
      <c r="G45" s="917"/>
      <c r="H45" s="918"/>
      <c r="I45" s="919"/>
    </row>
    <row r="46" spans="2:9" ht="15.75" thickBot="1" x14ac:dyDescent="0.3">
      <c r="B46" s="937" t="s">
        <v>246</v>
      </c>
      <c r="C46" s="938"/>
      <c r="D46" s="939"/>
      <c r="E46" s="940"/>
      <c r="F46" s="10" t="s">
        <v>493</v>
      </c>
      <c r="G46" s="10"/>
      <c r="H46" s="941">
        <f>SUM(H9:H45)</f>
        <v>0</v>
      </c>
      <c r="I46" s="949">
        <f>SUM(I9:I45)</f>
        <v>0</v>
      </c>
    </row>
    <row r="47" spans="2:9" x14ac:dyDescent="0.2">
      <c r="B47" s="942" t="s">
        <v>489</v>
      </c>
      <c r="C47" s="943"/>
      <c r="D47" s="944" t="s">
        <v>239</v>
      </c>
      <c r="E47" s="944" t="s">
        <v>240</v>
      </c>
      <c r="F47" s="944" t="s">
        <v>247</v>
      </c>
      <c r="G47" s="944" t="s">
        <v>242</v>
      </c>
      <c r="H47" s="944" t="s">
        <v>243</v>
      </c>
      <c r="I47" s="923"/>
    </row>
    <row r="48" spans="2:9" x14ac:dyDescent="0.2">
      <c r="B48" s="945" t="s">
        <v>491</v>
      </c>
      <c r="C48" s="946"/>
      <c r="D48" s="947" t="s">
        <v>244</v>
      </c>
      <c r="E48" s="948"/>
      <c r="F48" s="947" t="s">
        <v>248</v>
      </c>
      <c r="G48" s="947" t="s">
        <v>245</v>
      </c>
      <c r="H48" s="947" t="s">
        <v>108</v>
      </c>
      <c r="I48" s="923"/>
    </row>
    <row r="49" spans="2:9" x14ac:dyDescent="0.2">
      <c r="B49" s="924">
        <v>1</v>
      </c>
      <c r="C49" s="890">
        <v>1</v>
      </c>
      <c r="D49" s="702"/>
      <c r="E49" s="702"/>
      <c r="F49" s="702"/>
      <c r="G49" s="702"/>
      <c r="H49" s="925"/>
      <c r="I49" s="922"/>
    </row>
    <row r="50" spans="2:9" x14ac:dyDescent="0.2">
      <c r="B50" s="924">
        <v>1</v>
      </c>
      <c r="C50" s="890">
        <v>1</v>
      </c>
      <c r="D50" s="702"/>
      <c r="E50" s="702"/>
      <c r="F50" s="702"/>
      <c r="G50" s="702"/>
      <c r="H50" s="925"/>
      <c r="I50" s="922"/>
    </row>
    <row r="51" spans="2:9" x14ac:dyDescent="0.2">
      <c r="B51" s="924">
        <v>1</v>
      </c>
      <c r="C51" s="890">
        <v>1</v>
      </c>
      <c r="D51" s="702"/>
      <c r="E51" s="702"/>
      <c r="F51" s="702"/>
      <c r="G51" s="702"/>
      <c r="H51" s="925"/>
      <c r="I51" s="922"/>
    </row>
    <row r="52" spans="2:9" x14ac:dyDescent="0.2">
      <c r="B52" s="924">
        <v>1</v>
      </c>
      <c r="C52" s="890">
        <v>1</v>
      </c>
      <c r="D52" s="702"/>
      <c r="E52" s="702"/>
      <c r="F52" s="702"/>
      <c r="G52" s="702"/>
      <c r="H52" s="925"/>
      <c r="I52" s="922"/>
    </row>
    <row r="53" spans="2:9" ht="18" customHeight="1" thickBot="1" x14ac:dyDescent="0.25">
      <c r="B53" s="924">
        <v>1</v>
      </c>
      <c r="C53" s="890">
        <v>1</v>
      </c>
      <c r="D53" s="702"/>
      <c r="E53" s="702"/>
      <c r="F53" s="702"/>
      <c r="G53" s="702"/>
      <c r="H53" s="925"/>
      <c r="I53" s="922"/>
    </row>
    <row r="54" spans="2:9" ht="16.5" customHeight="1" x14ac:dyDescent="0.2">
      <c r="B54" s="176" t="s">
        <v>249</v>
      </c>
      <c r="C54" s="950"/>
      <c r="D54" s="10"/>
      <c r="E54" s="10"/>
      <c r="F54" s="12" t="s">
        <v>494</v>
      </c>
      <c r="G54" s="150"/>
      <c r="H54" s="951">
        <f>SUM(H49:H53)</f>
        <v>0</v>
      </c>
      <c r="I54" s="949">
        <f>SUM(I49:I53)</f>
        <v>0</v>
      </c>
    </row>
    <row r="55" spans="2:9" ht="15" x14ac:dyDescent="0.25">
      <c r="B55" s="1220" t="s">
        <v>250</v>
      </c>
      <c r="C55" s="1221"/>
      <c r="D55" s="1221"/>
      <c r="E55" s="1221"/>
      <c r="F55" s="952"/>
      <c r="G55" s="952"/>
      <c r="H55" s="952"/>
      <c r="I55" s="923"/>
    </row>
    <row r="56" spans="2:9" x14ac:dyDescent="0.2">
      <c r="B56" s="942" t="s">
        <v>489</v>
      </c>
      <c r="C56" s="943"/>
      <c r="D56" s="1222" t="s">
        <v>251</v>
      </c>
      <c r="E56" s="1222"/>
      <c r="F56" s="1222"/>
      <c r="G56" s="1222"/>
      <c r="H56" s="944" t="s">
        <v>252</v>
      </c>
      <c r="I56" s="923"/>
    </row>
    <row r="57" spans="2:9" x14ac:dyDescent="0.2">
      <c r="B57" s="945" t="s">
        <v>491</v>
      </c>
      <c r="C57" s="946"/>
      <c r="D57" s="1223" t="s">
        <v>253</v>
      </c>
      <c r="E57" s="1223"/>
      <c r="F57" s="1223"/>
      <c r="G57" s="1223"/>
      <c r="H57" s="947" t="s">
        <v>108</v>
      </c>
      <c r="I57" s="923"/>
    </row>
    <row r="58" spans="2:9" x14ac:dyDescent="0.2">
      <c r="B58" s="926">
        <v>1</v>
      </c>
      <c r="C58" s="702">
        <v>1</v>
      </c>
      <c r="D58" s="889"/>
      <c r="E58" s="927"/>
      <c r="F58" s="927"/>
      <c r="G58" s="890"/>
      <c r="H58" s="928"/>
      <c r="I58" s="922"/>
    </row>
    <row r="59" spans="2:9" x14ac:dyDescent="0.2">
      <c r="B59" s="924">
        <v>1</v>
      </c>
      <c r="C59" s="927">
        <v>1</v>
      </c>
      <c r="D59" s="889"/>
      <c r="E59" s="927"/>
      <c r="F59" s="927"/>
      <c r="G59" s="890"/>
      <c r="H59" s="925"/>
      <c r="I59" s="922"/>
    </row>
    <row r="60" spans="2:9" x14ac:dyDescent="0.2">
      <c r="B60" s="924">
        <v>1</v>
      </c>
      <c r="C60" s="927">
        <v>1</v>
      </c>
      <c r="D60" s="889"/>
      <c r="E60" s="927"/>
      <c r="F60" s="927"/>
      <c r="G60" s="890"/>
      <c r="H60" s="925"/>
      <c r="I60" s="922"/>
    </row>
    <row r="61" spans="2:9" x14ac:dyDescent="0.2">
      <c r="B61" s="924">
        <v>1</v>
      </c>
      <c r="C61" s="927">
        <v>1</v>
      </c>
      <c r="D61" s="889"/>
      <c r="E61" s="927"/>
      <c r="F61" s="927"/>
      <c r="G61" s="890"/>
      <c r="H61" s="925"/>
      <c r="I61" s="922"/>
    </row>
    <row r="62" spans="2:9" x14ac:dyDescent="0.2">
      <c r="B62" s="924">
        <v>1</v>
      </c>
      <c r="C62" s="927">
        <v>1</v>
      </c>
      <c r="D62" s="889"/>
      <c r="E62" s="927"/>
      <c r="F62" s="927"/>
      <c r="G62" s="890"/>
      <c r="H62" s="925"/>
      <c r="I62" s="922"/>
    </row>
    <row r="63" spans="2:9" ht="13.5" thickBot="1" x14ac:dyDescent="0.25">
      <c r="B63" s="929">
        <v>1</v>
      </c>
      <c r="C63" s="930">
        <v>1</v>
      </c>
      <c r="D63" s="931"/>
      <c r="E63" s="930"/>
      <c r="F63" s="930"/>
      <c r="G63" s="932"/>
      <c r="H63" s="933"/>
      <c r="I63" s="934"/>
    </row>
  </sheetData>
  <sheetProtection sheet="1" objects="1" scenarios="1"/>
  <mergeCells count="3">
    <mergeCell ref="B55:E55"/>
    <mergeCell ref="D56:G56"/>
    <mergeCell ref="D57:G57"/>
  </mergeCells>
  <phoneticPr fontId="0" type="noConversion"/>
  <printOptions horizontalCentered="1" verticalCentered="1"/>
  <pageMargins left="0.25" right="0.25" top="0.5" bottom="0.5" header="0" footer="0.25"/>
  <pageSetup scale="88" orientation="portrait" horizontalDpi="4294967292" r:id="rId1"/>
  <headerFooter alignWithMargins="0">
    <oddFooter xml:space="preserve">&amp;CRETURN TO FARM CREDIT SERVICES  </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autoPageBreaks="0" fitToPage="1"/>
  </sheetPr>
  <dimension ref="B1:K58"/>
  <sheetViews>
    <sheetView showGridLines="0" topLeftCell="A34" zoomScale="110" zoomScaleNormal="100" workbookViewId="0">
      <selection activeCell="G59" sqref="G59"/>
    </sheetView>
  </sheetViews>
  <sheetFormatPr defaultColWidth="9.140625" defaultRowHeight="12.75" x14ac:dyDescent="0.2"/>
  <cols>
    <col min="1" max="1" width="4.85546875" style="9" customWidth="1"/>
    <col min="2" max="2" width="7.7109375" style="9" customWidth="1"/>
    <col min="3" max="3" width="9.140625" style="9"/>
    <col min="4" max="8" width="9" style="9" customWidth="1"/>
    <col min="9" max="9" width="10.140625" style="9" customWidth="1"/>
    <col min="10" max="10" width="9.7109375" style="9" customWidth="1"/>
    <col min="11" max="16384" width="9.140625" style="9"/>
  </cols>
  <sheetData>
    <row r="1" spans="2:11" ht="13.5" thickBot="1" x14ac:dyDescent="0.25"/>
    <row r="2" spans="2:11" ht="27" customHeight="1" x14ac:dyDescent="0.25">
      <c r="B2" s="154" t="s">
        <v>237</v>
      </c>
      <c r="C2" s="155"/>
      <c r="D2" s="155"/>
      <c r="E2" s="155"/>
      <c r="F2" s="155"/>
      <c r="G2" s="155"/>
      <c r="H2" s="155"/>
      <c r="I2" s="155"/>
      <c r="J2" s="155"/>
      <c r="K2" s="156"/>
    </row>
    <row r="3" spans="2:11" ht="16.5" customHeight="1" x14ac:dyDescent="0.25">
      <c r="B3" s="157"/>
      <c r="C3" s="182" t="str">
        <f>IF('Balance Sheet'!E4&lt;&gt;"","Statement of: " &amp; 'Balance Sheet'!E4,"")</f>
        <v/>
      </c>
      <c r="D3" s="159"/>
      <c r="E3" s="159"/>
      <c r="F3" s="159"/>
      <c r="G3" s="159"/>
      <c r="H3" s="159"/>
      <c r="I3" s="158" t="s">
        <v>262</v>
      </c>
      <c r="J3" s="183">
        <f>'Balance Sheet'!N6</f>
        <v>0</v>
      </c>
      <c r="K3" s="160"/>
    </row>
    <row r="4" spans="2:11" ht="14.25" customHeight="1" x14ac:dyDescent="0.25">
      <c r="B4" s="161" t="s">
        <v>238</v>
      </c>
      <c r="C4" s="4"/>
      <c r="D4" s="4"/>
      <c r="E4" s="4"/>
      <c r="F4" s="4"/>
      <c r="G4" s="4"/>
      <c r="H4" s="4"/>
      <c r="I4" s="4"/>
      <c r="J4" s="4"/>
      <c r="K4" s="162"/>
    </row>
    <row r="5" spans="2:11" ht="10.5" customHeight="1" x14ac:dyDescent="0.2">
      <c r="B5" s="163" t="s">
        <v>264</v>
      </c>
      <c r="C5" s="164" t="s">
        <v>239</v>
      </c>
      <c r="D5" s="1229" t="s">
        <v>240</v>
      </c>
      <c r="E5" s="1227"/>
      <c r="F5" s="1227"/>
      <c r="G5" s="1227"/>
      <c r="H5" s="1230"/>
      <c r="I5" s="164" t="s">
        <v>241</v>
      </c>
      <c r="J5" s="164" t="s">
        <v>242</v>
      </c>
      <c r="K5" s="166" t="s">
        <v>243</v>
      </c>
    </row>
    <row r="6" spans="2:11" ht="10.5" customHeight="1" x14ac:dyDescent="0.2">
      <c r="B6" s="167"/>
      <c r="C6" s="168" t="s">
        <v>244</v>
      </c>
      <c r="D6" s="1231"/>
      <c r="E6" s="1228"/>
      <c r="F6" s="1228"/>
      <c r="G6" s="1228"/>
      <c r="H6" s="1232"/>
      <c r="I6" s="168" t="s">
        <v>254</v>
      </c>
      <c r="J6" s="168" t="s">
        <v>245</v>
      </c>
      <c r="K6" s="170" t="s">
        <v>108</v>
      </c>
    </row>
    <row r="7" spans="2:11" x14ac:dyDescent="0.2">
      <c r="B7" s="454"/>
      <c r="C7" s="450"/>
      <c r="D7" s="1224"/>
      <c r="E7" s="1225"/>
      <c r="F7" s="1225"/>
      <c r="G7" s="1225"/>
      <c r="H7" s="1226"/>
      <c r="I7" s="450"/>
      <c r="J7" s="450"/>
      <c r="K7" s="455"/>
    </row>
    <row r="8" spans="2:11" x14ac:dyDescent="0.2">
      <c r="B8" s="454"/>
      <c r="C8" s="450"/>
      <c r="D8" s="1224"/>
      <c r="E8" s="1225"/>
      <c r="F8" s="1225"/>
      <c r="G8" s="1225"/>
      <c r="H8" s="1226"/>
      <c r="I8" s="450"/>
      <c r="J8" s="450"/>
      <c r="K8" s="455"/>
    </row>
    <row r="9" spans="2:11" x14ac:dyDescent="0.2">
      <c r="B9" s="454"/>
      <c r="C9" s="450"/>
      <c r="D9" s="1224"/>
      <c r="E9" s="1225"/>
      <c r="F9" s="1225"/>
      <c r="G9" s="1225"/>
      <c r="H9" s="1226"/>
      <c r="I9" s="450"/>
      <c r="J9" s="450"/>
      <c r="K9" s="455"/>
    </row>
    <row r="10" spans="2:11" x14ac:dyDescent="0.2">
      <c r="B10" s="454"/>
      <c r="C10" s="450"/>
      <c r="D10" s="1224"/>
      <c r="E10" s="1225"/>
      <c r="F10" s="1225"/>
      <c r="G10" s="1225"/>
      <c r="H10" s="1226"/>
      <c r="I10" s="450"/>
      <c r="J10" s="450"/>
      <c r="K10" s="455"/>
    </row>
    <row r="11" spans="2:11" x14ac:dyDescent="0.2">
      <c r="B11" s="454"/>
      <c r="C11" s="450"/>
      <c r="D11" s="1224"/>
      <c r="E11" s="1225"/>
      <c r="F11" s="1225"/>
      <c r="G11" s="1225"/>
      <c r="H11" s="1226"/>
      <c r="I11" s="450"/>
      <c r="J11" s="450"/>
      <c r="K11" s="455"/>
    </row>
    <row r="12" spans="2:11" x14ac:dyDescent="0.2">
      <c r="B12" s="454"/>
      <c r="C12" s="450"/>
      <c r="D12" s="1224"/>
      <c r="E12" s="1225"/>
      <c r="F12" s="1225"/>
      <c r="G12" s="1225"/>
      <c r="H12" s="1226"/>
      <c r="I12" s="450"/>
      <c r="J12" s="450"/>
      <c r="K12" s="455"/>
    </row>
    <row r="13" spans="2:11" x14ac:dyDescent="0.2">
      <c r="B13" s="454"/>
      <c r="C13" s="450"/>
      <c r="D13" s="451"/>
      <c r="E13" s="452"/>
      <c r="F13" s="452"/>
      <c r="G13" s="452"/>
      <c r="H13" s="453"/>
      <c r="I13" s="450"/>
      <c r="J13" s="450"/>
      <c r="K13" s="455"/>
    </row>
    <row r="14" spans="2:11" x14ac:dyDescent="0.2">
      <c r="B14" s="454"/>
      <c r="C14" s="450"/>
      <c r="D14" s="1224"/>
      <c r="E14" s="1225"/>
      <c r="F14" s="1225"/>
      <c r="G14" s="1225"/>
      <c r="H14" s="1226"/>
      <c r="I14" s="450"/>
      <c r="J14" s="450"/>
      <c r="K14" s="455"/>
    </row>
    <row r="15" spans="2:11" x14ac:dyDescent="0.2">
      <c r="B15" s="454"/>
      <c r="C15" s="450"/>
      <c r="D15" s="1224"/>
      <c r="E15" s="1225"/>
      <c r="F15" s="1225"/>
      <c r="G15" s="1225"/>
      <c r="H15" s="1226"/>
      <c r="I15" s="450"/>
      <c r="J15" s="450"/>
      <c r="K15" s="455"/>
    </row>
    <row r="16" spans="2:11" x14ac:dyDescent="0.2">
      <c r="B16" s="454"/>
      <c r="C16" s="450"/>
      <c r="D16" s="1224"/>
      <c r="E16" s="1225"/>
      <c r="F16" s="1225"/>
      <c r="G16" s="1225"/>
      <c r="H16" s="1226"/>
      <c r="I16" s="450"/>
      <c r="J16" s="450"/>
      <c r="K16" s="455"/>
    </row>
    <row r="17" spans="2:11" x14ac:dyDescent="0.2">
      <c r="B17" s="454"/>
      <c r="C17" s="450"/>
      <c r="D17" s="1224"/>
      <c r="E17" s="1225"/>
      <c r="F17" s="1225"/>
      <c r="G17" s="1225"/>
      <c r="H17" s="1226"/>
      <c r="I17" s="450"/>
      <c r="J17" s="450"/>
      <c r="K17" s="455"/>
    </row>
    <row r="18" spans="2:11" x14ac:dyDescent="0.2">
      <c r="B18" s="454"/>
      <c r="C18" s="450"/>
      <c r="D18" s="1224"/>
      <c r="E18" s="1225"/>
      <c r="F18" s="1225"/>
      <c r="G18" s="1225"/>
      <c r="H18" s="1226"/>
      <c r="I18" s="450"/>
      <c r="J18" s="450"/>
      <c r="K18" s="455"/>
    </row>
    <row r="19" spans="2:11" x14ac:dyDescent="0.2">
      <c r="B19" s="454"/>
      <c r="C19" s="450"/>
      <c r="D19" s="1224"/>
      <c r="E19" s="1225"/>
      <c r="F19" s="1225"/>
      <c r="G19" s="1225"/>
      <c r="H19" s="1226"/>
      <c r="I19" s="450"/>
      <c r="J19" s="450"/>
      <c r="K19" s="455"/>
    </row>
    <row r="20" spans="2:11" x14ac:dyDescent="0.2">
      <c r="B20" s="454"/>
      <c r="C20" s="450"/>
      <c r="D20" s="1224"/>
      <c r="E20" s="1225"/>
      <c r="F20" s="1225"/>
      <c r="G20" s="1225"/>
      <c r="H20" s="1226"/>
      <c r="I20" s="450"/>
      <c r="J20" s="450"/>
      <c r="K20" s="455"/>
    </row>
    <row r="21" spans="2:11" x14ac:dyDescent="0.2">
      <c r="B21" s="454"/>
      <c r="C21" s="450"/>
      <c r="D21" s="1224"/>
      <c r="E21" s="1225"/>
      <c r="F21" s="1225"/>
      <c r="G21" s="1225"/>
      <c r="H21" s="1226"/>
      <c r="I21" s="450"/>
      <c r="J21" s="450"/>
      <c r="K21" s="455"/>
    </row>
    <row r="22" spans="2:11" x14ac:dyDescent="0.2">
      <c r="B22" s="454"/>
      <c r="C22" s="450"/>
      <c r="D22" s="1224"/>
      <c r="E22" s="1225"/>
      <c r="F22" s="1225"/>
      <c r="G22" s="1225"/>
      <c r="H22" s="1226"/>
      <c r="I22" s="450"/>
      <c r="J22" s="450"/>
      <c r="K22" s="455"/>
    </row>
    <row r="23" spans="2:11" x14ac:dyDescent="0.2">
      <c r="B23" s="454"/>
      <c r="C23" s="450"/>
      <c r="D23" s="451"/>
      <c r="E23" s="452"/>
      <c r="F23" s="452"/>
      <c r="G23" s="452"/>
      <c r="H23" s="453"/>
      <c r="I23" s="450"/>
      <c r="J23" s="450"/>
      <c r="K23" s="455"/>
    </row>
    <row r="24" spans="2:11" x14ac:dyDescent="0.2">
      <c r="B24" s="454"/>
      <c r="C24" s="450"/>
      <c r="D24" s="1224"/>
      <c r="E24" s="1225"/>
      <c r="F24" s="1225"/>
      <c r="G24" s="1225"/>
      <c r="H24" s="1226"/>
      <c r="I24" s="450"/>
      <c r="J24" s="450"/>
      <c r="K24" s="455"/>
    </row>
    <row r="25" spans="2:11" x14ac:dyDescent="0.2">
      <c r="B25" s="454"/>
      <c r="C25" s="450"/>
      <c r="D25" s="1224"/>
      <c r="E25" s="1225"/>
      <c r="F25" s="1225"/>
      <c r="G25" s="1225"/>
      <c r="H25" s="1226"/>
      <c r="I25" s="450"/>
      <c r="J25" s="450"/>
      <c r="K25" s="455"/>
    </row>
    <row r="26" spans="2:11" x14ac:dyDescent="0.2">
      <c r="B26" s="454"/>
      <c r="C26" s="450"/>
      <c r="D26" s="1224"/>
      <c r="E26" s="1225"/>
      <c r="F26" s="1225"/>
      <c r="G26" s="1225"/>
      <c r="H26" s="1226"/>
      <c r="I26" s="450"/>
      <c r="J26" s="450"/>
      <c r="K26" s="455"/>
    </row>
    <row r="27" spans="2:11" x14ac:dyDescent="0.2">
      <c r="B27" s="454"/>
      <c r="C27" s="450"/>
      <c r="D27" s="1224"/>
      <c r="E27" s="1225"/>
      <c r="F27" s="1225"/>
      <c r="G27" s="1225"/>
      <c r="H27" s="1226"/>
      <c r="I27" s="450"/>
      <c r="J27" s="450"/>
      <c r="K27" s="455"/>
    </row>
    <row r="28" spans="2:11" x14ac:dyDescent="0.2">
      <c r="B28" s="454"/>
      <c r="C28" s="450"/>
      <c r="D28" s="1224"/>
      <c r="E28" s="1225"/>
      <c r="F28" s="1225"/>
      <c r="G28" s="1225"/>
      <c r="H28" s="1226"/>
      <c r="I28" s="450"/>
      <c r="J28" s="450"/>
      <c r="K28" s="455"/>
    </row>
    <row r="29" spans="2:11" x14ac:dyDescent="0.2">
      <c r="B29" s="454"/>
      <c r="C29" s="450"/>
      <c r="D29" s="1224"/>
      <c r="E29" s="1225"/>
      <c r="F29" s="1225"/>
      <c r="G29" s="1225"/>
      <c r="H29" s="1226"/>
      <c r="I29" s="450"/>
      <c r="J29" s="450"/>
      <c r="K29" s="455"/>
    </row>
    <row r="30" spans="2:11" x14ac:dyDescent="0.2">
      <c r="B30" s="454"/>
      <c r="C30" s="450"/>
      <c r="D30" s="1224"/>
      <c r="E30" s="1225"/>
      <c r="F30" s="1225"/>
      <c r="G30" s="1225"/>
      <c r="H30" s="1226"/>
      <c r="I30" s="450"/>
      <c r="J30" s="450"/>
      <c r="K30" s="455"/>
    </row>
    <row r="31" spans="2:11" x14ac:dyDescent="0.2">
      <c r="B31" s="454"/>
      <c r="C31" s="450"/>
      <c r="D31" s="1224"/>
      <c r="E31" s="1225"/>
      <c r="F31" s="1225"/>
      <c r="G31" s="1225"/>
      <c r="H31" s="1226"/>
      <c r="I31" s="450"/>
      <c r="J31" s="450"/>
      <c r="K31" s="455"/>
    </row>
    <row r="32" spans="2:11" x14ac:dyDescent="0.2">
      <c r="B32" s="454"/>
      <c r="C32" s="450"/>
      <c r="D32" s="1224"/>
      <c r="E32" s="1225"/>
      <c r="F32" s="1225"/>
      <c r="G32" s="1225"/>
      <c r="H32" s="1226"/>
      <c r="I32" s="450"/>
      <c r="J32" s="450"/>
      <c r="K32" s="455"/>
    </row>
    <row r="33" spans="2:11" x14ac:dyDescent="0.2">
      <c r="B33" s="454"/>
      <c r="C33" s="450"/>
      <c r="D33" s="1224"/>
      <c r="E33" s="1225"/>
      <c r="F33" s="1225"/>
      <c r="G33" s="1225"/>
      <c r="H33" s="1226"/>
      <c r="I33" s="450"/>
      <c r="J33" s="450"/>
      <c r="K33" s="455"/>
    </row>
    <row r="34" spans="2:11" x14ac:dyDescent="0.2">
      <c r="B34" s="454"/>
      <c r="C34" s="450"/>
      <c r="D34" s="1224"/>
      <c r="E34" s="1225"/>
      <c r="F34" s="1225"/>
      <c r="G34" s="1225"/>
      <c r="H34" s="1226"/>
      <c r="I34" s="450"/>
      <c r="J34" s="450"/>
      <c r="K34" s="455"/>
    </row>
    <row r="35" spans="2:11" x14ac:dyDescent="0.2">
      <c r="B35" s="454"/>
      <c r="C35" s="450"/>
      <c r="D35" s="1224"/>
      <c r="E35" s="1225"/>
      <c r="F35" s="1225"/>
      <c r="G35" s="1225"/>
      <c r="H35" s="1226"/>
      <c r="I35" s="450"/>
      <c r="J35" s="450"/>
      <c r="K35" s="455"/>
    </row>
    <row r="36" spans="2:11" x14ac:dyDescent="0.2">
      <c r="B36" s="454"/>
      <c r="C36" s="450"/>
      <c r="D36" s="1224"/>
      <c r="E36" s="1225"/>
      <c r="F36" s="1225"/>
      <c r="G36" s="1225"/>
      <c r="H36" s="1226"/>
      <c r="I36" s="450"/>
      <c r="J36" s="450"/>
      <c r="K36" s="455"/>
    </row>
    <row r="37" spans="2:11" x14ac:dyDescent="0.2">
      <c r="B37" s="454"/>
      <c r="C37" s="450"/>
      <c r="D37" s="1224"/>
      <c r="E37" s="1225"/>
      <c r="F37" s="1225"/>
      <c r="G37" s="1225"/>
      <c r="H37" s="1226"/>
      <c r="I37" s="450"/>
      <c r="J37" s="450"/>
      <c r="K37" s="455"/>
    </row>
    <row r="38" spans="2:11" x14ac:dyDescent="0.2">
      <c r="B38" s="454"/>
      <c r="C38" s="450"/>
      <c r="D38" s="1224"/>
      <c r="E38" s="1225"/>
      <c r="F38" s="1225"/>
      <c r="G38" s="1225"/>
      <c r="H38" s="1226"/>
      <c r="I38" s="450"/>
      <c r="J38" s="450"/>
      <c r="K38" s="455"/>
    </row>
    <row r="39" spans="2:11" ht="13.5" thickBot="1" x14ac:dyDescent="0.25">
      <c r="B39" s="454"/>
      <c r="C39" s="450"/>
      <c r="D39" s="1224"/>
      <c r="E39" s="1225"/>
      <c r="F39" s="1225"/>
      <c r="G39" s="1225"/>
      <c r="H39" s="1226"/>
      <c r="I39" s="450"/>
      <c r="J39" s="450"/>
      <c r="K39" s="455"/>
    </row>
    <row r="40" spans="2:11" ht="15.75" thickBot="1" x14ac:dyDescent="0.3">
      <c r="B40" s="161" t="s">
        <v>246</v>
      </c>
      <c r="C40" s="4"/>
      <c r="D40" s="4"/>
      <c r="E40" s="4"/>
      <c r="F40" s="4"/>
      <c r="G40" s="4"/>
      <c r="H40" s="149"/>
      <c r="I40" s="171" t="s">
        <v>255</v>
      </c>
      <c r="J40" s="171"/>
      <c r="K40" s="456">
        <f>SUM(K7:K39)</f>
        <v>0</v>
      </c>
    </row>
    <row r="41" spans="2:11" x14ac:dyDescent="0.2">
      <c r="B41" s="172"/>
      <c r="C41" s="165" t="s">
        <v>239</v>
      </c>
      <c r="D41" s="1227" t="s">
        <v>240</v>
      </c>
      <c r="E41" s="1227"/>
      <c r="F41" s="1227"/>
      <c r="G41" s="1227"/>
      <c r="H41" s="1227"/>
      <c r="I41" s="165" t="s">
        <v>247</v>
      </c>
      <c r="J41" s="165" t="s">
        <v>242</v>
      </c>
      <c r="K41" s="173" t="s">
        <v>243</v>
      </c>
    </row>
    <row r="42" spans="2:11" x14ac:dyDescent="0.2">
      <c r="B42" s="174" t="s">
        <v>264</v>
      </c>
      <c r="C42" s="169" t="s">
        <v>244</v>
      </c>
      <c r="D42" s="1228"/>
      <c r="E42" s="1228"/>
      <c r="F42" s="1228"/>
      <c r="G42" s="1228"/>
      <c r="H42" s="1228"/>
      <c r="I42" s="169" t="s">
        <v>248</v>
      </c>
      <c r="J42" s="169" t="s">
        <v>245</v>
      </c>
      <c r="K42" s="175" t="s">
        <v>108</v>
      </c>
    </row>
    <row r="43" spans="2:11" x14ac:dyDescent="0.2">
      <c r="B43" s="454"/>
      <c r="C43" s="450"/>
      <c r="D43" s="1224"/>
      <c r="E43" s="1225"/>
      <c r="F43" s="1225"/>
      <c r="G43" s="1225"/>
      <c r="H43" s="1226"/>
      <c r="I43" s="450"/>
      <c r="J43" s="450"/>
      <c r="K43" s="455"/>
    </row>
    <row r="44" spans="2:11" x14ac:dyDescent="0.2">
      <c r="B44" s="454"/>
      <c r="C44" s="450"/>
      <c r="D44" s="1224"/>
      <c r="E44" s="1225"/>
      <c r="F44" s="1225"/>
      <c r="G44" s="1225"/>
      <c r="H44" s="1226"/>
      <c r="I44" s="450"/>
      <c r="J44" s="450"/>
      <c r="K44" s="455"/>
    </row>
    <row r="45" spans="2:11" x14ac:dyDescent="0.2">
      <c r="B45" s="454"/>
      <c r="C45" s="450"/>
      <c r="D45" s="1224"/>
      <c r="E45" s="1225"/>
      <c r="F45" s="1225"/>
      <c r="G45" s="1225"/>
      <c r="H45" s="1226"/>
      <c r="I45" s="450"/>
      <c r="J45" s="450"/>
      <c r="K45" s="455"/>
    </row>
    <row r="46" spans="2:11" x14ac:dyDescent="0.2">
      <c r="B46" s="454"/>
      <c r="C46" s="450"/>
      <c r="D46" s="1224"/>
      <c r="E46" s="1225"/>
      <c r="F46" s="1225"/>
      <c r="G46" s="1225"/>
      <c r="H46" s="1226"/>
      <c r="I46" s="450"/>
      <c r="J46" s="450"/>
      <c r="K46" s="455"/>
    </row>
    <row r="47" spans="2:11" ht="13.5" thickBot="1" x14ac:dyDescent="0.25">
      <c r="B47" s="454"/>
      <c r="C47" s="450"/>
      <c r="D47" s="1224"/>
      <c r="E47" s="1225"/>
      <c r="F47" s="1225"/>
      <c r="G47" s="1225"/>
      <c r="H47" s="1226"/>
      <c r="I47" s="450"/>
      <c r="J47" s="450"/>
      <c r="K47" s="455"/>
    </row>
    <row r="48" spans="2:11" ht="13.5" thickBot="1" x14ac:dyDescent="0.25">
      <c r="B48" s="176" t="s">
        <v>249</v>
      </c>
      <c r="C48" s="10"/>
      <c r="D48" s="10"/>
      <c r="E48" s="10"/>
      <c r="F48" s="10"/>
      <c r="G48" s="10"/>
      <c r="H48" s="10"/>
      <c r="I48" s="12" t="s">
        <v>256</v>
      </c>
      <c r="J48" s="150"/>
      <c r="K48" s="457">
        <f>SUM(K43:K47)</f>
        <v>0</v>
      </c>
    </row>
    <row r="49" spans="2:11" ht="15" x14ac:dyDescent="0.25">
      <c r="B49" s="177" t="s">
        <v>250</v>
      </c>
      <c r="C49" s="178"/>
      <c r="D49" s="178"/>
      <c r="E49" s="178"/>
      <c r="F49" s="178"/>
      <c r="G49" s="178"/>
      <c r="H49" s="178"/>
      <c r="I49" s="4"/>
      <c r="J49" s="4"/>
      <c r="K49" s="179"/>
    </row>
    <row r="50" spans="2:11" x14ac:dyDescent="0.2">
      <c r="B50" s="172"/>
      <c r="C50" s="180" t="s">
        <v>251</v>
      </c>
      <c r="D50" s="165"/>
      <c r="E50" s="165"/>
      <c r="F50" s="165"/>
      <c r="G50" s="165"/>
      <c r="H50" s="165"/>
      <c r="I50" s="165"/>
      <c r="J50" s="165"/>
      <c r="K50" s="173" t="s">
        <v>252</v>
      </c>
    </row>
    <row r="51" spans="2:11" x14ac:dyDescent="0.2">
      <c r="B51" s="174" t="s">
        <v>264</v>
      </c>
      <c r="C51" s="181" t="s">
        <v>253</v>
      </c>
      <c r="D51" s="169"/>
      <c r="E51" s="169"/>
      <c r="F51" s="169"/>
      <c r="G51" s="169"/>
      <c r="H51" s="169"/>
      <c r="I51" s="169"/>
      <c r="J51" s="169"/>
      <c r="K51" s="175" t="s">
        <v>108</v>
      </c>
    </row>
    <row r="52" spans="2:11" x14ac:dyDescent="0.2">
      <c r="B52" s="458"/>
      <c r="C52" s="1224"/>
      <c r="D52" s="1233"/>
      <c r="E52" s="1233"/>
      <c r="F52" s="1233"/>
      <c r="G52" s="1233"/>
      <c r="H52" s="1233"/>
      <c r="I52" s="1233"/>
      <c r="J52" s="1234"/>
      <c r="K52" s="459"/>
    </row>
    <row r="53" spans="2:11" x14ac:dyDescent="0.2">
      <c r="B53" s="454"/>
      <c r="C53" s="1224"/>
      <c r="D53" s="1233"/>
      <c r="E53" s="1233"/>
      <c r="F53" s="1233"/>
      <c r="G53" s="1233"/>
      <c r="H53" s="1233"/>
      <c r="I53" s="1233"/>
      <c r="J53" s="1234"/>
      <c r="K53" s="455"/>
    </row>
    <row r="54" spans="2:11" x14ac:dyDescent="0.2">
      <c r="B54" s="454"/>
      <c r="C54" s="1224"/>
      <c r="D54" s="1233"/>
      <c r="E54" s="1233"/>
      <c r="F54" s="1233"/>
      <c r="G54" s="1233"/>
      <c r="H54" s="1233"/>
      <c r="I54" s="1233"/>
      <c r="J54" s="1234"/>
      <c r="K54" s="455"/>
    </row>
    <row r="55" spans="2:11" x14ac:dyDescent="0.2">
      <c r="B55" s="454"/>
      <c r="C55" s="1224"/>
      <c r="D55" s="1233"/>
      <c r="E55" s="1233"/>
      <c r="F55" s="1233"/>
      <c r="G55" s="1233"/>
      <c r="H55" s="1233"/>
      <c r="I55" s="1233"/>
      <c r="J55" s="1234"/>
      <c r="K55" s="455"/>
    </row>
    <row r="56" spans="2:11" x14ac:dyDescent="0.2">
      <c r="B56" s="454"/>
      <c r="C56" s="1224"/>
      <c r="D56" s="1233"/>
      <c r="E56" s="1233"/>
      <c r="F56" s="1233"/>
      <c r="G56" s="1233"/>
      <c r="H56" s="1233"/>
      <c r="I56" s="1233"/>
      <c r="J56" s="1234"/>
      <c r="K56" s="455"/>
    </row>
    <row r="57" spans="2:11" x14ac:dyDescent="0.2">
      <c r="B57" s="454"/>
      <c r="C57" s="1224"/>
      <c r="D57" s="1233"/>
      <c r="E57" s="1233"/>
      <c r="F57" s="1233"/>
      <c r="G57" s="1233"/>
      <c r="H57" s="1233"/>
      <c r="I57" s="1233"/>
      <c r="J57" s="1234"/>
      <c r="K57" s="455"/>
    </row>
    <row r="58" spans="2:11" x14ac:dyDescent="0.2">
      <c r="B58" s="10"/>
      <c r="C58" s="10"/>
      <c r="D58" s="10"/>
      <c r="E58" s="10"/>
      <c r="F58" s="10"/>
      <c r="G58" s="10"/>
      <c r="H58" s="10"/>
      <c r="I58" s="10"/>
      <c r="J58" s="10"/>
      <c r="K58" s="10"/>
    </row>
  </sheetData>
  <sheetProtection sheet="1" objects="1" scenarios="1"/>
  <mergeCells count="44">
    <mergeCell ref="C56:J56"/>
    <mergeCell ref="C57:J57"/>
    <mergeCell ref="C52:J52"/>
    <mergeCell ref="C53:J53"/>
    <mergeCell ref="C54:J54"/>
    <mergeCell ref="C55:J55"/>
    <mergeCell ref="D39:H39"/>
    <mergeCell ref="D15:H15"/>
    <mergeCell ref="D16:H16"/>
    <mergeCell ref="D17:H17"/>
    <mergeCell ref="D26:H26"/>
    <mergeCell ref="D38:H38"/>
    <mergeCell ref="D27:H27"/>
    <mergeCell ref="D28:H28"/>
    <mergeCell ref="D25:H25"/>
    <mergeCell ref="D29:H29"/>
    <mergeCell ref="D30:H30"/>
    <mergeCell ref="D18:H18"/>
    <mergeCell ref="D21:H21"/>
    <mergeCell ref="D22:H22"/>
    <mergeCell ref="D24:H24"/>
    <mergeCell ref="D31:H31"/>
    <mergeCell ref="D7:H7"/>
    <mergeCell ref="D5:H6"/>
    <mergeCell ref="D8:H8"/>
    <mergeCell ref="D9:H9"/>
    <mergeCell ref="D10:H10"/>
    <mergeCell ref="D11:H11"/>
    <mergeCell ref="D12:H12"/>
    <mergeCell ref="D14:H14"/>
    <mergeCell ref="D19:H19"/>
    <mergeCell ref="D20:H20"/>
    <mergeCell ref="D34:H34"/>
    <mergeCell ref="D35:H35"/>
    <mergeCell ref="D36:H36"/>
    <mergeCell ref="D37:H37"/>
    <mergeCell ref="D32:H32"/>
    <mergeCell ref="D33:H33"/>
    <mergeCell ref="D47:H47"/>
    <mergeCell ref="D44:H44"/>
    <mergeCell ref="D45:H45"/>
    <mergeCell ref="D46:H46"/>
    <mergeCell ref="D41:H42"/>
    <mergeCell ref="D43:H43"/>
  </mergeCells>
  <phoneticPr fontId="38" type="noConversion"/>
  <pageMargins left="0.5" right="0.5" top="0.5" bottom="0.5" header="0.5" footer="0.5"/>
  <pageSetup scale="9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69"/>
  <sheetViews>
    <sheetView zoomScaleNormal="100" zoomScaleSheetLayoutView="100" workbookViewId="0">
      <selection activeCell="K10" sqref="K10"/>
    </sheetView>
  </sheetViews>
  <sheetFormatPr defaultRowHeight="12.75" x14ac:dyDescent="0.2"/>
  <cols>
    <col min="1" max="1" width="3" customWidth="1"/>
    <col min="2" max="2" width="18" customWidth="1"/>
    <col min="5" max="5" width="10.28515625" customWidth="1"/>
    <col min="8" max="8" width="12.7109375" customWidth="1"/>
    <col min="9" max="9" width="12.5703125" customWidth="1"/>
    <col min="10" max="10" width="15.28515625" customWidth="1"/>
  </cols>
  <sheetData>
    <row r="3" spans="2:10" ht="13.5" thickBot="1" x14ac:dyDescent="0.25"/>
    <row r="4" spans="2:10" x14ac:dyDescent="0.2">
      <c r="B4" s="694" t="s">
        <v>547</v>
      </c>
      <c r="C4" s="695"/>
      <c r="D4" s="695"/>
      <c r="E4" s="695"/>
      <c r="F4" s="695"/>
      <c r="G4" s="695"/>
      <c r="H4" s="695"/>
      <c r="I4" s="695"/>
      <c r="J4" s="696"/>
    </row>
    <row r="5" spans="2:10" x14ac:dyDescent="0.2">
      <c r="B5" s="697" t="s">
        <v>518</v>
      </c>
      <c r="C5" s="698"/>
      <c r="D5" s="698" t="s">
        <v>519</v>
      </c>
      <c r="E5" s="698" t="s">
        <v>520</v>
      </c>
      <c r="F5" s="698" t="s">
        <v>136</v>
      </c>
      <c r="G5" s="698" t="s">
        <v>521</v>
      </c>
      <c r="H5" s="698" t="s">
        <v>138</v>
      </c>
      <c r="I5" s="698" t="s">
        <v>522</v>
      </c>
      <c r="J5" s="699" t="s">
        <v>128</v>
      </c>
    </row>
    <row r="6" spans="2:10" x14ac:dyDescent="0.2">
      <c r="B6" s="700"/>
      <c r="C6" s="701"/>
      <c r="D6" s="702"/>
      <c r="E6" s="702"/>
      <c r="F6" s="703"/>
      <c r="G6" s="702"/>
      <c r="H6" s="703"/>
      <c r="I6" s="703"/>
      <c r="J6" s="703"/>
    </row>
    <row r="7" spans="2:10" x14ac:dyDescent="0.2">
      <c r="B7" s="700"/>
      <c r="C7" s="701"/>
      <c r="D7" s="702"/>
      <c r="E7" s="702"/>
      <c r="F7" s="703"/>
      <c r="G7" s="702"/>
      <c r="H7" s="703"/>
      <c r="I7" s="703"/>
      <c r="J7" s="703"/>
    </row>
    <row r="8" spans="2:10" x14ac:dyDescent="0.2">
      <c r="B8" s="700"/>
      <c r="C8" s="701"/>
      <c r="D8" s="702"/>
      <c r="E8" s="702"/>
      <c r="F8" s="703"/>
      <c r="G8" s="702"/>
      <c r="H8" s="703"/>
      <c r="I8" s="703"/>
      <c r="J8" s="703"/>
    </row>
    <row r="9" spans="2:10" x14ac:dyDescent="0.2">
      <c r="B9" s="700"/>
      <c r="C9" s="701"/>
      <c r="D9" s="702"/>
      <c r="E9" s="702"/>
      <c r="F9" s="703"/>
      <c r="G9" s="702"/>
      <c r="H9" s="703"/>
      <c r="I9" s="703"/>
      <c r="J9" s="703"/>
    </row>
    <row r="10" spans="2:10" x14ac:dyDescent="0.2">
      <c r="B10" s="700"/>
      <c r="C10" s="701"/>
      <c r="D10" s="702"/>
      <c r="E10" s="702"/>
      <c r="F10" s="703"/>
      <c r="G10" s="702"/>
      <c r="H10" s="703"/>
      <c r="I10" s="703"/>
      <c r="J10" s="703"/>
    </row>
    <row r="11" spans="2:10" x14ac:dyDescent="0.2">
      <c r="B11" s="700"/>
      <c r="C11" s="701"/>
      <c r="D11" s="702"/>
      <c r="E11" s="702"/>
      <c r="F11" s="703"/>
      <c r="G11" s="702"/>
      <c r="H11" s="703"/>
      <c r="I11" s="703"/>
      <c r="J11" s="703"/>
    </row>
    <row r="12" spans="2:10" x14ac:dyDescent="0.2">
      <c r="B12" s="700"/>
      <c r="C12" s="701"/>
      <c r="D12" s="702"/>
      <c r="E12" s="702"/>
      <c r="F12" s="703"/>
      <c r="G12" s="702"/>
      <c r="H12" s="703"/>
      <c r="I12" s="703"/>
      <c r="J12" s="703"/>
    </row>
    <row r="13" spans="2:10" x14ac:dyDescent="0.2">
      <c r="B13" s="700"/>
      <c r="C13" s="701"/>
      <c r="D13" s="702"/>
      <c r="E13" s="702"/>
      <c r="F13" s="703"/>
      <c r="G13" s="702"/>
      <c r="H13" s="703"/>
      <c r="I13" s="703"/>
      <c r="J13" s="703"/>
    </row>
    <row r="14" spans="2:10" x14ac:dyDescent="0.2">
      <c r="B14" s="700"/>
      <c r="C14" s="701"/>
      <c r="D14" s="702"/>
      <c r="E14" s="702"/>
      <c r="F14" s="703"/>
      <c r="G14" s="702"/>
      <c r="H14" s="703"/>
      <c r="I14" s="703"/>
      <c r="J14" s="703"/>
    </row>
    <row r="15" spans="2:10" x14ac:dyDescent="0.2">
      <c r="B15" s="700"/>
      <c r="C15" s="701"/>
      <c r="D15" s="702"/>
      <c r="E15" s="702"/>
      <c r="F15" s="703"/>
      <c r="G15" s="702"/>
      <c r="H15" s="703"/>
      <c r="I15" s="703"/>
      <c r="J15" s="703"/>
    </row>
    <row r="16" spans="2:10" x14ac:dyDescent="0.2">
      <c r="B16" s="700"/>
      <c r="C16" s="701"/>
      <c r="D16" s="702"/>
      <c r="E16" s="702"/>
      <c r="F16" s="703"/>
      <c r="G16" s="702"/>
      <c r="H16" s="703"/>
      <c r="I16" s="703"/>
      <c r="J16" s="703"/>
    </row>
    <row r="17" spans="2:10" x14ac:dyDescent="0.2">
      <c r="B17" s="700"/>
      <c r="C17" s="701"/>
      <c r="D17" s="702"/>
      <c r="E17" s="702"/>
      <c r="F17" s="703"/>
      <c r="G17" s="702"/>
      <c r="H17" s="703"/>
      <c r="I17" s="703"/>
      <c r="J17" s="703"/>
    </row>
    <row r="18" spans="2:10" x14ac:dyDescent="0.2">
      <c r="B18" s="700"/>
      <c r="C18" s="701"/>
      <c r="D18" s="702"/>
      <c r="E18" s="702"/>
      <c r="F18" s="703"/>
      <c r="G18" s="702"/>
      <c r="H18" s="703"/>
      <c r="I18" s="703"/>
      <c r="J18" s="703"/>
    </row>
    <row r="19" spans="2:10" x14ac:dyDescent="0.2">
      <c r="B19" s="700"/>
      <c r="C19" s="701"/>
      <c r="D19" s="702"/>
      <c r="E19" s="702"/>
      <c r="F19" s="703"/>
      <c r="G19" s="702"/>
      <c r="H19" s="703"/>
      <c r="I19" s="703"/>
      <c r="J19" s="703"/>
    </row>
    <row r="20" spans="2:10" x14ac:dyDescent="0.2">
      <c r="B20" s="700"/>
      <c r="C20" s="701"/>
      <c r="D20" s="702"/>
      <c r="E20" s="702"/>
      <c r="F20" s="703"/>
      <c r="G20" s="702"/>
      <c r="H20" s="703"/>
      <c r="I20" s="703"/>
      <c r="J20" s="703"/>
    </row>
    <row r="21" spans="2:10" x14ac:dyDescent="0.2">
      <c r="B21" s="700"/>
      <c r="C21" s="701"/>
      <c r="D21" s="702"/>
      <c r="E21" s="702"/>
      <c r="F21" s="703"/>
      <c r="G21" s="702"/>
      <c r="H21" s="703"/>
      <c r="I21" s="703"/>
      <c r="J21" s="703"/>
    </row>
    <row r="22" spans="2:10" x14ac:dyDescent="0.2">
      <c r="B22" s="700"/>
      <c r="C22" s="701"/>
      <c r="D22" s="702"/>
      <c r="E22" s="702"/>
      <c r="F22" s="703"/>
      <c r="G22" s="702"/>
      <c r="H22" s="703"/>
      <c r="I22" s="703"/>
      <c r="J22" s="703"/>
    </row>
    <row r="23" spans="2:10" x14ac:dyDescent="0.2">
      <c r="B23" s="700"/>
      <c r="C23" s="701"/>
      <c r="D23" s="702"/>
      <c r="E23" s="702"/>
      <c r="F23" s="703"/>
      <c r="G23" s="702"/>
      <c r="H23" s="703"/>
      <c r="I23" s="703"/>
      <c r="J23" s="703"/>
    </row>
    <row r="24" spans="2:10" x14ac:dyDescent="0.2">
      <c r="B24" s="700"/>
      <c r="C24" s="701"/>
      <c r="D24" s="702"/>
      <c r="E24" s="702"/>
      <c r="F24" s="703"/>
      <c r="G24" s="702"/>
      <c r="H24" s="703"/>
      <c r="I24" s="703"/>
      <c r="J24" s="703"/>
    </row>
    <row r="25" spans="2:10" x14ac:dyDescent="0.2">
      <c r="B25" s="700"/>
      <c r="C25" s="701"/>
      <c r="D25" s="702"/>
      <c r="E25" s="702"/>
      <c r="F25" s="703"/>
      <c r="G25" s="702"/>
      <c r="H25" s="703"/>
      <c r="I25" s="703"/>
      <c r="J25" s="703"/>
    </row>
    <row r="26" spans="2:10" ht="13.5" thickBot="1" x14ac:dyDescent="0.25">
      <c r="B26" s="704"/>
      <c r="C26" s="705"/>
      <c r="D26" s="706"/>
      <c r="E26" s="706"/>
      <c r="F26" s="707"/>
      <c r="G26" s="706"/>
      <c r="H26" s="707"/>
      <c r="I26" s="703"/>
      <c r="J26" s="703"/>
    </row>
    <row r="27" spans="2:10" ht="13.5" thickBot="1" x14ac:dyDescent="0.25">
      <c r="B27" s="884" t="s">
        <v>256</v>
      </c>
      <c r="C27" s="885"/>
      <c r="D27" s="886"/>
      <c r="E27" s="886"/>
      <c r="F27" s="887">
        <f>SUM(F6:F26)</f>
        <v>0</v>
      </c>
      <c r="G27" s="886"/>
      <c r="H27" s="887">
        <f>SUM(H6:H26)</f>
        <v>0</v>
      </c>
      <c r="I27" s="887">
        <f>SUM(I6:I26)</f>
        <v>0</v>
      </c>
      <c r="J27" s="888">
        <f>SUM(J6:J26)</f>
        <v>0</v>
      </c>
    </row>
    <row r="29" spans="2:10" x14ac:dyDescent="0.2">
      <c r="B29" s="708" t="s">
        <v>548</v>
      </c>
      <c r="C29" s="709"/>
      <c r="D29" s="709"/>
      <c r="E29" s="709"/>
      <c r="F29" s="709"/>
      <c r="G29" s="709"/>
      <c r="H29" s="709"/>
      <c r="I29" s="709"/>
      <c r="J29" s="710"/>
    </row>
    <row r="30" spans="2:10" x14ac:dyDescent="0.2">
      <c r="B30" s="498"/>
      <c r="C30" s="518"/>
      <c r="D30" s="518"/>
      <c r="E30" s="711" t="s">
        <v>523</v>
      </c>
      <c r="F30" s="711" t="s">
        <v>504</v>
      </c>
      <c r="G30" s="711" t="s">
        <v>504</v>
      </c>
      <c r="H30" s="711" t="s">
        <v>403</v>
      </c>
      <c r="I30" s="711" t="s">
        <v>524</v>
      </c>
      <c r="J30" s="712" t="s">
        <v>525</v>
      </c>
    </row>
    <row r="31" spans="2:10" x14ac:dyDescent="0.2">
      <c r="B31" s="713" t="s">
        <v>71</v>
      </c>
      <c r="C31" s="670" t="s">
        <v>526</v>
      </c>
      <c r="D31" s="670"/>
      <c r="E31" s="714" t="s">
        <v>144</v>
      </c>
      <c r="F31" s="714" t="s">
        <v>527</v>
      </c>
      <c r="G31" s="714" t="s">
        <v>528</v>
      </c>
      <c r="H31" s="714" t="s">
        <v>73</v>
      </c>
      <c r="I31" s="714" t="s">
        <v>529</v>
      </c>
      <c r="J31" s="715" t="s">
        <v>120</v>
      </c>
    </row>
    <row r="32" spans="2:10" x14ac:dyDescent="0.2">
      <c r="B32" s="702"/>
      <c r="C32" s="889"/>
      <c r="D32" s="890"/>
      <c r="E32" s="702"/>
      <c r="F32" s="702"/>
      <c r="G32" s="702"/>
      <c r="H32" s="891"/>
      <c r="I32" s="703"/>
      <c r="J32" s="703"/>
    </row>
    <row r="33" spans="2:10" x14ac:dyDescent="0.2">
      <c r="B33" s="702"/>
      <c r="C33" s="889"/>
      <c r="D33" s="890"/>
      <c r="E33" s="892"/>
      <c r="F33" s="702"/>
      <c r="G33" s="702"/>
      <c r="H33" s="891"/>
      <c r="I33" s="703"/>
      <c r="J33" s="703"/>
    </row>
    <row r="34" spans="2:10" x14ac:dyDescent="0.2">
      <c r="B34" s="702"/>
      <c r="C34" s="889"/>
      <c r="D34" s="890"/>
      <c r="E34" s="702"/>
      <c r="F34" s="702"/>
      <c r="G34" s="702"/>
      <c r="H34" s="891"/>
      <c r="I34" s="703"/>
      <c r="J34" s="703"/>
    </row>
    <row r="35" spans="2:10" x14ac:dyDescent="0.2">
      <c r="B35" s="702"/>
      <c r="C35" s="889"/>
      <c r="D35" s="890"/>
      <c r="E35" s="702"/>
      <c r="F35" s="702"/>
      <c r="G35" s="702"/>
      <c r="H35" s="891"/>
      <c r="I35" s="703"/>
      <c r="J35" s="703"/>
    </row>
    <row r="36" spans="2:10" x14ac:dyDescent="0.2">
      <c r="B36" s="702"/>
      <c r="C36" s="889"/>
      <c r="D36" s="890"/>
      <c r="E36" s="702"/>
      <c r="F36" s="702"/>
      <c r="G36" s="702"/>
      <c r="H36" s="891"/>
      <c r="I36" s="703"/>
      <c r="J36" s="703"/>
    </row>
    <row r="37" spans="2:10" x14ac:dyDescent="0.2">
      <c r="B37" s="702"/>
      <c r="C37" s="889"/>
      <c r="D37" s="890"/>
      <c r="E37" s="702"/>
      <c r="F37" s="702"/>
      <c r="G37" s="702"/>
      <c r="H37" s="891"/>
      <c r="I37" s="703"/>
      <c r="J37" s="703"/>
    </row>
    <row r="38" spans="2:10" x14ac:dyDescent="0.2">
      <c r="B38" s="702"/>
      <c r="C38" s="889"/>
      <c r="D38" s="890"/>
      <c r="E38" s="702"/>
      <c r="F38" s="702"/>
      <c r="G38" s="702"/>
      <c r="H38" s="891"/>
      <c r="I38" s="703"/>
      <c r="J38" s="703"/>
    </row>
    <row r="39" spans="2:10" x14ac:dyDescent="0.2">
      <c r="B39" s="702"/>
      <c r="C39" s="889"/>
      <c r="D39" s="890"/>
      <c r="E39" s="702"/>
      <c r="F39" s="702"/>
      <c r="G39" s="702"/>
      <c r="H39" s="891"/>
      <c r="I39" s="703"/>
      <c r="J39" s="703"/>
    </row>
    <row r="40" spans="2:10" x14ac:dyDescent="0.2">
      <c r="B40" s="702"/>
      <c r="C40" s="889"/>
      <c r="D40" s="890"/>
      <c r="E40" s="702"/>
      <c r="F40" s="702"/>
      <c r="G40" s="702"/>
      <c r="H40" s="891"/>
      <c r="I40" s="703"/>
      <c r="J40" s="703"/>
    </row>
    <row r="41" spans="2:10" x14ac:dyDescent="0.2">
      <c r="B41" s="702"/>
      <c r="C41" s="889"/>
      <c r="D41" s="890"/>
      <c r="E41" s="702"/>
      <c r="F41" s="702"/>
      <c r="G41" s="702"/>
      <c r="H41" s="891"/>
      <c r="I41" s="703"/>
      <c r="J41" s="703"/>
    </row>
    <row r="42" spans="2:10" x14ac:dyDescent="0.2">
      <c r="B42" s="702"/>
      <c r="C42" s="889"/>
      <c r="D42" s="890"/>
      <c r="E42" s="702"/>
      <c r="F42" s="702"/>
      <c r="G42" s="702"/>
      <c r="H42" s="891"/>
      <c r="I42" s="703"/>
      <c r="J42" s="703"/>
    </row>
    <row r="43" spans="2:10" x14ac:dyDescent="0.2">
      <c r="B43" s="702"/>
      <c r="C43" s="889"/>
      <c r="D43" s="890"/>
      <c r="E43" s="702"/>
      <c r="F43" s="702"/>
      <c r="G43" s="702"/>
      <c r="H43" s="891"/>
      <c r="I43" s="703"/>
      <c r="J43" s="703"/>
    </row>
    <row r="44" spans="2:10" ht="13.5" thickBot="1" x14ac:dyDescent="0.25">
      <c r="B44" s="706"/>
      <c r="C44" s="893"/>
      <c r="D44" s="894"/>
      <c r="E44" s="706"/>
      <c r="F44" s="706"/>
      <c r="G44" s="706"/>
      <c r="H44" s="891"/>
      <c r="I44" s="703"/>
      <c r="J44" s="703"/>
    </row>
    <row r="45" spans="2:10" ht="13.5" thickBot="1" x14ac:dyDescent="0.25">
      <c r="B45" s="716" t="s">
        <v>256</v>
      </c>
      <c r="C45" s="717"/>
      <c r="D45" s="718"/>
      <c r="E45" s="719"/>
      <c r="F45" s="719"/>
      <c r="G45" s="719"/>
      <c r="H45" s="719"/>
      <c r="I45" s="720">
        <f>SUM(I32:I44)</f>
        <v>0</v>
      </c>
      <c r="J45" s="721">
        <f>SUM(J32:J44)</f>
        <v>0</v>
      </c>
    </row>
    <row r="47" spans="2:10" x14ac:dyDescent="0.2">
      <c r="B47" s="708" t="s">
        <v>549</v>
      </c>
      <c r="C47" s="709"/>
      <c r="D47" s="709"/>
      <c r="E47" s="709"/>
      <c r="F47" s="709"/>
      <c r="G47" s="709"/>
      <c r="H47" s="709"/>
      <c r="I47" s="709"/>
      <c r="J47" s="710"/>
    </row>
    <row r="48" spans="2:10" x14ac:dyDescent="0.2">
      <c r="B48" s="765"/>
      <c r="C48" s="711"/>
      <c r="D48" s="711"/>
      <c r="E48" s="711" t="s">
        <v>523</v>
      </c>
      <c r="F48" s="711" t="s">
        <v>504</v>
      </c>
      <c r="G48" s="711" t="s">
        <v>504</v>
      </c>
      <c r="H48" s="711" t="s">
        <v>403</v>
      </c>
      <c r="I48" s="711" t="s">
        <v>524</v>
      </c>
      <c r="J48" s="712" t="s">
        <v>525</v>
      </c>
    </row>
    <row r="49" spans="2:10" x14ac:dyDescent="0.2">
      <c r="B49" s="713" t="s">
        <v>71</v>
      </c>
      <c r="C49" s="766" t="s">
        <v>526</v>
      </c>
      <c r="D49" s="714"/>
      <c r="E49" s="714" t="s">
        <v>144</v>
      </c>
      <c r="F49" s="714" t="s">
        <v>527</v>
      </c>
      <c r="G49" s="714" t="s">
        <v>528</v>
      </c>
      <c r="H49" s="714" t="s">
        <v>73</v>
      </c>
      <c r="I49" s="714" t="s">
        <v>529</v>
      </c>
      <c r="J49" s="715" t="s">
        <v>120</v>
      </c>
    </row>
    <row r="50" spans="2:10" x14ac:dyDescent="0.2">
      <c r="B50" s="702"/>
      <c r="C50" s="889"/>
      <c r="D50" s="890"/>
      <c r="E50" s="892"/>
      <c r="F50" s="702"/>
      <c r="G50" s="702"/>
      <c r="H50" s="891"/>
      <c r="I50" s="703"/>
      <c r="J50" s="703"/>
    </row>
    <row r="51" spans="2:10" x14ac:dyDescent="0.2">
      <c r="B51" s="702"/>
      <c r="C51" s="889"/>
      <c r="D51" s="890"/>
      <c r="E51" s="702"/>
      <c r="F51" s="702"/>
      <c r="G51" s="702"/>
      <c r="H51" s="891"/>
      <c r="I51" s="703"/>
      <c r="J51" s="703"/>
    </row>
    <row r="52" spans="2:10" x14ac:dyDescent="0.2">
      <c r="B52" s="702"/>
      <c r="C52" s="889"/>
      <c r="D52" s="890"/>
      <c r="E52" s="702"/>
      <c r="F52" s="702"/>
      <c r="G52" s="702"/>
      <c r="H52" s="891"/>
      <c r="I52" s="703"/>
      <c r="J52" s="703"/>
    </row>
    <row r="53" spans="2:10" x14ac:dyDescent="0.2">
      <c r="B53" s="702"/>
      <c r="C53" s="889"/>
      <c r="D53" s="890"/>
      <c r="E53" s="702"/>
      <c r="F53" s="702"/>
      <c r="G53" s="702"/>
      <c r="H53" s="891"/>
      <c r="I53" s="703"/>
      <c r="J53" s="703"/>
    </row>
    <row r="54" spans="2:10" x14ac:dyDescent="0.2">
      <c r="B54" s="702"/>
      <c r="C54" s="889"/>
      <c r="D54" s="890"/>
      <c r="E54" s="702"/>
      <c r="F54" s="702"/>
      <c r="G54" s="702"/>
      <c r="H54" s="891"/>
      <c r="I54" s="703"/>
      <c r="J54" s="703"/>
    </row>
    <row r="55" spans="2:10" x14ac:dyDescent="0.2">
      <c r="B55" s="702"/>
      <c r="C55" s="889"/>
      <c r="D55" s="890"/>
      <c r="E55" s="702"/>
      <c r="F55" s="702"/>
      <c r="G55" s="702"/>
      <c r="H55" s="891"/>
      <c r="I55" s="703"/>
      <c r="J55" s="703"/>
    </row>
    <row r="56" spans="2:10" x14ac:dyDescent="0.2">
      <c r="B56" s="702"/>
      <c r="C56" s="889"/>
      <c r="D56" s="890"/>
      <c r="E56" s="702"/>
      <c r="F56" s="702"/>
      <c r="G56" s="702"/>
      <c r="H56" s="891"/>
      <c r="I56" s="703"/>
      <c r="J56" s="703"/>
    </row>
    <row r="57" spans="2:10" x14ac:dyDescent="0.2">
      <c r="B57" s="702"/>
      <c r="C57" s="889"/>
      <c r="D57" s="890"/>
      <c r="E57" s="702"/>
      <c r="F57" s="702"/>
      <c r="G57" s="702"/>
      <c r="H57" s="891"/>
      <c r="I57" s="703"/>
      <c r="J57" s="703"/>
    </row>
    <row r="58" spans="2:10" x14ac:dyDescent="0.2">
      <c r="B58" s="702"/>
      <c r="C58" s="889"/>
      <c r="D58" s="890"/>
      <c r="E58" s="702"/>
      <c r="F58" s="702"/>
      <c r="G58" s="702"/>
      <c r="H58" s="891"/>
      <c r="I58" s="703"/>
      <c r="J58" s="703"/>
    </row>
    <row r="59" spans="2:10" x14ac:dyDescent="0.2">
      <c r="B59" s="702"/>
      <c r="C59" s="889"/>
      <c r="D59" s="890"/>
      <c r="E59" s="702"/>
      <c r="F59" s="702"/>
      <c r="G59" s="702"/>
      <c r="H59" s="891"/>
      <c r="I59" s="703"/>
      <c r="J59" s="703"/>
    </row>
    <row r="60" spans="2:10" x14ac:dyDescent="0.2">
      <c r="B60" s="702"/>
      <c r="C60" s="889"/>
      <c r="D60" s="890"/>
      <c r="E60" s="702"/>
      <c r="F60" s="702"/>
      <c r="G60" s="702"/>
      <c r="H60" s="891"/>
      <c r="I60" s="703"/>
      <c r="J60" s="703"/>
    </row>
    <row r="61" spans="2:10" x14ac:dyDescent="0.2">
      <c r="B61" s="702"/>
      <c r="C61" s="889"/>
      <c r="D61" s="890"/>
      <c r="E61" s="702"/>
      <c r="F61" s="702"/>
      <c r="G61" s="702"/>
      <c r="H61" s="891"/>
      <c r="I61" s="703"/>
      <c r="J61" s="703"/>
    </row>
    <row r="62" spans="2:10" x14ac:dyDescent="0.2">
      <c r="B62" s="702"/>
      <c r="C62" s="889"/>
      <c r="D62" s="890"/>
      <c r="E62" s="702"/>
      <c r="F62" s="702"/>
      <c r="G62" s="702"/>
      <c r="H62" s="891"/>
      <c r="I62" s="703"/>
      <c r="J62" s="703"/>
    </row>
    <row r="63" spans="2:10" x14ac:dyDescent="0.2">
      <c r="B63" s="702"/>
      <c r="C63" s="889"/>
      <c r="D63" s="890"/>
      <c r="E63" s="702"/>
      <c r="F63" s="702"/>
      <c r="G63" s="702"/>
      <c r="H63" s="891"/>
      <c r="I63" s="703"/>
      <c r="J63" s="703"/>
    </row>
    <row r="64" spans="2:10" x14ac:dyDescent="0.2">
      <c r="B64" s="702"/>
      <c r="C64" s="889"/>
      <c r="D64" s="890"/>
      <c r="E64" s="702"/>
      <c r="F64" s="702"/>
      <c r="G64" s="702"/>
      <c r="H64" s="891"/>
      <c r="I64" s="703"/>
      <c r="J64" s="703"/>
    </row>
    <row r="65" spans="2:10" x14ac:dyDescent="0.2">
      <c r="B65" s="702"/>
      <c r="C65" s="889"/>
      <c r="D65" s="890"/>
      <c r="E65" s="702"/>
      <c r="F65" s="702"/>
      <c r="G65" s="702"/>
      <c r="H65" s="891"/>
      <c r="I65" s="703"/>
      <c r="J65" s="703"/>
    </row>
    <row r="66" spans="2:10" x14ac:dyDescent="0.2">
      <c r="B66" s="702"/>
      <c r="C66" s="889"/>
      <c r="D66" s="890"/>
      <c r="E66" s="702"/>
      <c r="F66" s="702"/>
      <c r="G66" s="702"/>
      <c r="H66" s="891"/>
      <c r="I66" s="703"/>
      <c r="J66" s="703"/>
    </row>
    <row r="67" spans="2:10" x14ac:dyDescent="0.2">
      <c r="B67" s="702"/>
      <c r="C67" s="889"/>
      <c r="D67" s="890"/>
      <c r="E67" s="702"/>
      <c r="F67" s="702"/>
      <c r="G67" s="702"/>
      <c r="H67" s="891"/>
      <c r="I67" s="703"/>
      <c r="J67" s="703"/>
    </row>
    <row r="68" spans="2:10" ht="13.5" thickBot="1" x14ac:dyDescent="0.25">
      <c r="B68" s="706"/>
      <c r="C68" s="893"/>
      <c r="D68" s="894"/>
      <c r="E68" s="706"/>
      <c r="F68" s="706"/>
      <c r="G68" s="706"/>
      <c r="H68" s="891"/>
      <c r="I68" s="707"/>
      <c r="J68" s="707"/>
    </row>
    <row r="69" spans="2:10" ht="13.5" thickBot="1" x14ac:dyDescent="0.25">
      <c r="B69" s="716" t="s">
        <v>256</v>
      </c>
      <c r="C69" s="717"/>
      <c r="D69" s="718"/>
      <c r="E69" s="719"/>
      <c r="F69" s="719"/>
      <c r="G69" s="719"/>
      <c r="H69" s="719"/>
      <c r="I69" s="720">
        <f>SUM(I50:I68)</f>
        <v>0</v>
      </c>
      <c r="J69" s="721">
        <f>SUM(J50:J68)</f>
        <v>0</v>
      </c>
    </row>
  </sheetData>
  <sheetProtection sheet="1" objects="1" scenarios="1"/>
  <phoneticPr fontId="38" type="noConversion"/>
  <pageMargins left="0.5" right="0.5" top="0.5" bottom="0.5" header="0.5" footer="0.5"/>
  <pageSetup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3:AL39"/>
  <sheetViews>
    <sheetView showGridLines="0" showZeros="0" zoomScaleNormal="100" workbookViewId="0">
      <selection activeCell="G3" sqref="G3"/>
    </sheetView>
  </sheetViews>
  <sheetFormatPr defaultColWidth="9.140625" defaultRowHeight="12.75" x14ac:dyDescent="0.2"/>
  <cols>
    <col min="1" max="1" width="3" style="219" bestFit="1" customWidth="1"/>
    <col min="2" max="2" width="22.140625" style="219" customWidth="1"/>
    <col min="3" max="3" width="6.42578125" style="219" hidden="1" customWidth="1"/>
    <col min="4" max="4" width="7.7109375" style="219" customWidth="1"/>
    <col min="5" max="5" width="5.42578125" style="219" customWidth="1"/>
    <col min="6" max="6" width="3.42578125" style="219" customWidth="1"/>
    <col min="7" max="7" width="5.42578125" style="219" customWidth="1"/>
    <col min="8" max="8" width="3.42578125" style="219" customWidth="1"/>
    <col min="9" max="9" width="14" style="219" customWidth="1"/>
    <col min="10" max="10" width="10.85546875" style="219" bestFit="1" customWidth="1"/>
    <col min="11" max="11" width="14" style="219" customWidth="1"/>
    <col min="12" max="12" width="8.140625" style="219" customWidth="1"/>
    <col min="13" max="19" width="7.5703125" style="219" customWidth="1"/>
    <col min="20" max="20" width="13" style="219" customWidth="1"/>
    <col min="21" max="21" width="13.7109375" style="219" bestFit="1" customWidth="1"/>
    <col min="22" max="22" width="20.28515625" style="219" customWidth="1"/>
    <col min="23" max="25" width="0" style="219" hidden="1" customWidth="1"/>
    <col min="26" max="26" width="0.42578125" style="219" hidden="1" customWidth="1"/>
    <col min="27" max="27" width="17.5703125" style="219" hidden="1" customWidth="1"/>
    <col min="28" max="28" width="2.42578125" style="219" hidden="1" customWidth="1"/>
    <col min="29" max="29" width="7.85546875" style="219" hidden="1" customWidth="1"/>
    <col min="30" max="30" width="8.42578125" style="219" hidden="1" customWidth="1"/>
    <col min="31" max="31" width="6.42578125" style="219" hidden="1" customWidth="1"/>
    <col min="32" max="32" width="7.42578125" style="219" hidden="1" customWidth="1"/>
    <col min="33" max="33" width="11.85546875" style="219" hidden="1" customWidth="1"/>
    <col min="34" max="34" width="5.85546875" style="219" hidden="1" customWidth="1"/>
    <col min="35" max="35" width="13.5703125" style="219" hidden="1" customWidth="1"/>
    <col min="36" max="36" width="12.5703125" style="219" hidden="1" customWidth="1"/>
    <col min="37" max="37" width="11.42578125" style="219" hidden="1" customWidth="1"/>
    <col min="38" max="38" width="9" style="219" hidden="1" customWidth="1"/>
    <col min="39" max="39" width="13.140625" style="219" customWidth="1"/>
    <col min="40" max="41" width="13.5703125" style="219" customWidth="1"/>
    <col min="42" max="16384" width="9.140625" style="219"/>
  </cols>
  <sheetData>
    <row r="3" spans="1:38" ht="18" x14ac:dyDescent="0.25">
      <c r="G3" s="220"/>
      <c r="K3" s="220" t="s">
        <v>284</v>
      </c>
    </row>
    <row r="4" spans="1:38" ht="18" x14ac:dyDescent="0.25">
      <c r="K4" s="220" t="s">
        <v>285</v>
      </c>
      <c r="M4" s="1237">
        <f>IF('Balance Sheet'!E4&lt;&gt;"",'Balance Sheet'!E4,)</f>
        <v>0</v>
      </c>
      <c r="N4" s="1237">
        <f>IF('Balance Sheet'!P5&lt;&gt;"",'Balance Sheet'!P5,)</f>
        <v>0</v>
      </c>
      <c r="O4" s="1237">
        <f>IF('Balance Sheet'!Q5&lt;&gt;"",'Balance Sheet'!Q5,)</f>
        <v>0</v>
      </c>
    </row>
    <row r="5" spans="1:38" ht="13.5" thickBot="1" x14ac:dyDescent="0.25"/>
    <row r="6" spans="1:38" s="225" customFormat="1" ht="11.25" x14ac:dyDescent="0.2">
      <c r="A6" s="896"/>
      <c r="B6" s="897" t="s">
        <v>286</v>
      </c>
      <c r="C6" s="898" t="s">
        <v>287</v>
      </c>
      <c r="D6" s="899" t="s">
        <v>288</v>
      </c>
      <c r="E6" s="899" t="s">
        <v>289</v>
      </c>
      <c r="F6" s="899" t="s">
        <v>290</v>
      </c>
      <c r="G6" s="899" t="s">
        <v>291</v>
      </c>
      <c r="H6" s="899" t="s">
        <v>292</v>
      </c>
      <c r="I6" s="900" t="s">
        <v>293</v>
      </c>
      <c r="J6" s="898" t="s">
        <v>294</v>
      </c>
      <c r="K6" s="901" t="s">
        <v>295</v>
      </c>
      <c r="L6" s="902" t="s">
        <v>322</v>
      </c>
      <c r="M6" s="903"/>
      <c r="N6" s="902" t="s">
        <v>323</v>
      </c>
      <c r="O6" s="903"/>
      <c r="P6" s="672" t="s">
        <v>296</v>
      </c>
      <c r="Q6" s="673"/>
      <c r="R6" s="672" t="s">
        <v>297</v>
      </c>
      <c r="S6" s="222"/>
      <c r="T6" s="221" t="s">
        <v>298</v>
      </c>
      <c r="U6" s="223" t="s">
        <v>299</v>
      </c>
      <c r="V6" s="224"/>
      <c r="Y6" s="226"/>
      <c r="Z6" s="226" t="s">
        <v>300</v>
      </c>
      <c r="AA6" s="226" t="s">
        <v>301</v>
      </c>
      <c r="AB6" s="226"/>
      <c r="AC6" s="226"/>
      <c r="AD6" s="226"/>
      <c r="AE6" s="226" t="s">
        <v>302</v>
      </c>
      <c r="AF6" s="226"/>
      <c r="AG6" s="226"/>
      <c r="AH6" s="226"/>
      <c r="AI6" s="226" t="s">
        <v>303</v>
      </c>
      <c r="AJ6" s="226"/>
      <c r="AK6" s="226"/>
      <c r="AL6" s="226"/>
    </row>
    <row r="7" spans="1:38" s="225" customFormat="1" ht="22.5" x14ac:dyDescent="0.2">
      <c r="A7" s="904"/>
      <c r="B7" s="905" t="s">
        <v>304</v>
      </c>
      <c r="C7" s="906" t="s">
        <v>305</v>
      </c>
      <c r="D7" s="907" t="s">
        <v>306</v>
      </c>
      <c r="E7" s="907"/>
      <c r="F7" s="907" t="s">
        <v>307</v>
      </c>
      <c r="G7" s="907"/>
      <c r="H7" s="907" t="s">
        <v>308</v>
      </c>
      <c r="I7" s="905"/>
      <c r="J7" s="908" t="s">
        <v>309</v>
      </c>
      <c r="K7" s="905" t="s">
        <v>310</v>
      </c>
      <c r="L7" s="909" t="s">
        <v>311</v>
      </c>
      <c r="M7" s="910" t="s">
        <v>517</v>
      </c>
      <c r="N7" s="909" t="s">
        <v>311</v>
      </c>
      <c r="O7" s="910" t="s">
        <v>517</v>
      </c>
      <c r="P7" s="229" t="s">
        <v>311</v>
      </c>
      <c r="Q7" s="671" t="s">
        <v>517</v>
      </c>
      <c r="R7" s="229" t="s">
        <v>311</v>
      </c>
      <c r="S7" s="671" t="s">
        <v>517</v>
      </c>
      <c r="T7" s="228" t="s">
        <v>311</v>
      </c>
      <c r="U7" s="230" t="s">
        <v>312</v>
      </c>
      <c r="V7" s="227" t="s">
        <v>313</v>
      </c>
      <c r="Y7" s="226"/>
      <c r="Z7" s="226"/>
      <c r="AA7" s="226" t="s">
        <v>314</v>
      </c>
      <c r="AB7" s="226" t="s">
        <v>315</v>
      </c>
      <c r="AC7" s="226" t="s">
        <v>316</v>
      </c>
      <c r="AD7" s="226" t="s">
        <v>317</v>
      </c>
      <c r="AE7" s="226" t="s">
        <v>314</v>
      </c>
      <c r="AF7" s="226" t="s">
        <v>315</v>
      </c>
      <c r="AG7" s="226" t="s">
        <v>316</v>
      </c>
      <c r="AH7" s="226" t="s">
        <v>317</v>
      </c>
      <c r="AI7" s="226" t="s">
        <v>314</v>
      </c>
      <c r="AJ7" s="226" t="s">
        <v>315</v>
      </c>
      <c r="AK7" s="226" t="s">
        <v>316</v>
      </c>
      <c r="AL7" s="226" t="s">
        <v>317</v>
      </c>
    </row>
    <row r="8" spans="1:38" ht="21" customHeight="1" x14ac:dyDescent="0.2">
      <c r="A8" s="231">
        <v>1</v>
      </c>
      <c r="B8" s="478"/>
      <c r="C8" s="233"/>
      <c r="D8" s="234"/>
      <c r="E8" s="234"/>
      <c r="F8" s="235"/>
      <c r="G8" s="234"/>
      <c r="H8" s="234"/>
      <c r="I8" s="232"/>
      <c r="J8" s="236"/>
      <c r="K8" s="232"/>
      <c r="L8" s="233"/>
      <c r="M8" s="232"/>
      <c r="N8" s="233"/>
      <c r="O8" s="232"/>
      <c r="P8" s="233"/>
      <c r="Q8" s="232"/>
      <c r="R8" s="233"/>
      <c r="S8" s="232"/>
      <c r="T8" s="511">
        <f>Z8</f>
        <v>0</v>
      </c>
      <c r="U8" s="237"/>
      <c r="V8" s="232"/>
      <c r="Z8" s="238">
        <f t="shared" ref="Z8:Z32" si="0">(K8*J8)</f>
        <v>0</v>
      </c>
      <c r="AA8" s="238">
        <f t="shared" ref="AA8:AA32" si="1">L8*M8</f>
        <v>0</v>
      </c>
      <c r="AB8" s="238">
        <f t="shared" ref="AB8:AB32" si="2">N8*O8</f>
        <v>0</v>
      </c>
      <c r="AC8" s="238">
        <f t="shared" ref="AC8:AC32" si="3">P8*Q8</f>
        <v>0</v>
      </c>
      <c r="AD8" s="238">
        <f t="shared" ref="AD8:AD32" si="4">R8*S8</f>
        <v>0</v>
      </c>
      <c r="AE8" s="238">
        <f t="shared" ref="AE8:AE32" si="5">(AA8*$J8)</f>
        <v>0</v>
      </c>
      <c r="AF8" s="238">
        <f t="shared" ref="AF8:AF32" si="6">(AB8*$J8)</f>
        <v>0</v>
      </c>
      <c r="AG8" s="238">
        <f t="shared" ref="AG8:AG32" si="7">(AC8*$J8)</f>
        <v>0</v>
      </c>
      <c r="AH8" s="238">
        <f t="shared" ref="AH8:AH32" si="8">(AD8*$J8)</f>
        <v>0</v>
      </c>
      <c r="AI8" s="238">
        <f t="shared" ref="AI8:AI32" si="9">(L8*$J8)</f>
        <v>0</v>
      </c>
      <c r="AJ8" s="238">
        <f t="shared" ref="AJ8:AJ32" si="10">(N8*$J8)</f>
        <v>0</v>
      </c>
      <c r="AK8" s="238">
        <f t="shared" ref="AK8:AK32" si="11">(P8*$J8)</f>
        <v>0</v>
      </c>
      <c r="AL8" s="238">
        <f t="shared" ref="AL8:AL32" si="12">(R8*$J8)</f>
        <v>0</v>
      </c>
    </row>
    <row r="9" spans="1:38" ht="21" customHeight="1" x14ac:dyDescent="0.2">
      <c r="A9" s="231">
        <v>2</v>
      </c>
      <c r="B9" s="478"/>
      <c r="C9" s="233"/>
      <c r="D9" s="234"/>
      <c r="E9" s="234"/>
      <c r="F9" s="234"/>
      <c r="G9" s="234"/>
      <c r="H9" s="234"/>
      <c r="I9" s="232"/>
      <c r="J9" s="236"/>
      <c r="K9" s="232"/>
      <c r="L9" s="233"/>
      <c r="M9" s="232"/>
      <c r="N9" s="233"/>
      <c r="O9" s="232"/>
      <c r="P9" s="233"/>
      <c r="Q9" s="232"/>
      <c r="R9" s="233"/>
      <c r="S9" s="232"/>
      <c r="T9" s="511">
        <f>Z9</f>
        <v>0</v>
      </c>
      <c r="U9" s="237"/>
      <c r="V9" s="232"/>
      <c r="Z9" s="238">
        <f t="shared" si="0"/>
        <v>0</v>
      </c>
      <c r="AA9" s="238">
        <f t="shared" si="1"/>
        <v>0</v>
      </c>
      <c r="AB9" s="238">
        <f t="shared" si="2"/>
        <v>0</v>
      </c>
      <c r="AC9" s="238">
        <f t="shared" si="3"/>
        <v>0</v>
      </c>
      <c r="AD9" s="238">
        <f t="shared" si="4"/>
        <v>0</v>
      </c>
      <c r="AE9" s="238">
        <f t="shared" si="5"/>
        <v>0</v>
      </c>
      <c r="AF9" s="238">
        <f t="shared" si="6"/>
        <v>0</v>
      </c>
      <c r="AG9" s="238">
        <f t="shared" si="7"/>
        <v>0</v>
      </c>
      <c r="AH9" s="238">
        <f t="shared" si="8"/>
        <v>0</v>
      </c>
      <c r="AI9" s="238">
        <f t="shared" si="9"/>
        <v>0</v>
      </c>
      <c r="AJ9" s="238">
        <f t="shared" si="10"/>
        <v>0</v>
      </c>
      <c r="AK9" s="238">
        <f t="shared" si="11"/>
        <v>0</v>
      </c>
      <c r="AL9" s="238">
        <f t="shared" si="12"/>
        <v>0</v>
      </c>
    </row>
    <row r="10" spans="1:38" ht="21" customHeight="1" x14ac:dyDescent="0.2">
      <c r="A10" s="231">
        <v>3</v>
      </c>
      <c r="B10" s="478"/>
      <c r="C10" s="233"/>
      <c r="D10" s="234"/>
      <c r="E10" s="234"/>
      <c r="F10" s="234"/>
      <c r="G10" s="234"/>
      <c r="H10" s="234"/>
      <c r="I10" s="232"/>
      <c r="J10" s="236"/>
      <c r="K10" s="232"/>
      <c r="L10" s="233"/>
      <c r="M10" s="232"/>
      <c r="N10" s="233"/>
      <c r="O10" s="232"/>
      <c r="P10" s="233"/>
      <c r="Q10" s="232"/>
      <c r="R10" s="233"/>
      <c r="S10" s="232"/>
      <c r="T10" s="511">
        <f t="shared" ref="T10:T32" si="13">Z10</f>
        <v>0</v>
      </c>
      <c r="U10" s="237"/>
      <c r="V10" s="232"/>
      <c r="Z10" s="238">
        <f t="shared" si="0"/>
        <v>0</v>
      </c>
      <c r="AA10" s="238">
        <f t="shared" si="1"/>
        <v>0</v>
      </c>
      <c r="AB10" s="238">
        <f t="shared" si="2"/>
        <v>0</v>
      </c>
      <c r="AC10" s="238">
        <f t="shared" si="3"/>
        <v>0</v>
      </c>
      <c r="AD10" s="238">
        <f t="shared" si="4"/>
        <v>0</v>
      </c>
      <c r="AE10" s="238">
        <f t="shared" si="5"/>
        <v>0</v>
      </c>
      <c r="AF10" s="238">
        <f t="shared" si="6"/>
        <v>0</v>
      </c>
      <c r="AG10" s="238">
        <f t="shared" si="7"/>
        <v>0</v>
      </c>
      <c r="AH10" s="238">
        <f t="shared" si="8"/>
        <v>0</v>
      </c>
      <c r="AI10" s="238">
        <f t="shared" si="9"/>
        <v>0</v>
      </c>
      <c r="AJ10" s="238">
        <f t="shared" si="10"/>
        <v>0</v>
      </c>
      <c r="AK10" s="238">
        <f t="shared" si="11"/>
        <v>0</v>
      </c>
      <c r="AL10" s="238">
        <f t="shared" si="12"/>
        <v>0</v>
      </c>
    </row>
    <row r="11" spans="1:38" ht="21" customHeight="1" x14ac:dyDescent="0.2">
      <c r="A11" s="231">
        <v>4</v>
      </c>
      <c r="B11" s="478"/>
      <c r="C11" s="233"/>
      <c r="D11" s="234"/>
      <c r="E11" s="234"/>
      <c r="F11" s="234"/>
      <c r="G11" s="234"/>
      <c r="H11" s="234"/>
      <c r="I11" s="232"/>
      <c r="J11" s="236"/>
      <c r="K11" s="232"/>
      <c r="L11" s="233"/>
      <c r="M11" s="232"/>
      <c r="N11" s="233"/>
      <c r="O11" s="232"/>
      <c r="P11" s="233"/>
      <c r="Q11" s="232"/>
      <c r="R11" s="233"/>
      <c r="S11" s="232"/>
      <c r="T11" s="511">
        <f t="shared" si="13"/>
        <v>0</v>
      </c>
      <c r="U11" s="237"/>
      <c r="V11" s="232"/>
      <c r="Z11" s="238">
        <f t="shared" si="0"/>
        <v>0</v>
      </c>
      <c r="AA11" s="238">
        <f t="shared" si="1"/>
        <v>0</v>
      </c>
      <c r="AB11" s="238">
        <f t="shared" si="2"/>
        <v>0</v>
      </c>
      <c r="AC11" s="238">
        <f t="shared" si="3"/>
        <v>0</v>
      </c>
      <c r="AD11" s="238">
        <f t="shared" si="4"/>
        <v>0</v>
      </c>
      <c r="AE11" s="238">
        <f t="shared" si="5"/>
        <v>0</v>
      </c>
      <c r="AF11" s="238">
        <f t="shared" si="6"/>
        <v>0</v>
      </c>
      <c r="AG11" s="238">
        <f t="shared" si="7"/>
        <v>0</v>
      </c>
      <c r="AH11" s="238">
        <f t="shared" si="8"/>
        <v>0</v>
      </c>
      <c r="AI11" s="238">
        <f t="shared" si="9"/>
        <v>0</v>
      </c>
      <c r="AJ11" s="238">
        <f t="shared" si="10"/>
        <v>0</v>
      </c>
      <c r="AK11" s="238">
        <f t="shared" si="11"/>
        <v>0</v>
      </c>
      <c r="AL11" s="238">
        <f t="shared" si="12"/>
        <v>0</v>
      </c>
    </row>
    <row r="12" spans="1:38" ht="21" customHeight="1" x14ac:dyDescent="0.2">
      <c r="A12" s="231">
        <v>5</v>
      </c>
      <c r="B12" s="478"/>
      <c r="C12" s="233"/>
      <c r="D12" s="234"/>
      <c r="E12" s="234"/>
      <c r="F12" s="234"/>
      <c r="G12" s="234"/>
      <c r="H12" s="234"/>
      <c r="I12" s="232"/>
      <c r="J12" s="236"/>
      <c r="K12" s="232"/>
      <c r="L12" s="233"/>
      <c r="M12" s="232"/>
      <c r="N12" s="233"/>
      <c r="O12" s="232"/>
      <c r="P12" s="233"/>
      <c r="Q12" s="232"/>
      <c r="R12" s="233"/>
      <c r="S12" s="232"/>
      <c r="T12" s="511">
        <f t="shared" si="13"/>
        <v>0</v>
      </c>
      <c r="U12" s="237"/>
      <c r="V12" s="232"/>
      <c r="Z12" s="238">
        <f t="shared" si="0"/>
        <v>0</v>
      </c>
      <c r="AA12" s="238">
        <f t="shared" si="1"/>
        <v>0</v>
      </c>
      <c r="AB12" s="238">
        <f t="shared" si="2"/>
        <v>0</v>
      </c>
      <c r="AC12" s="238">
        <f t="shared" si="3"/>
        <v>0</v>
      </c>
      <c r="AD12" s="238">
        <f t="shared" si="4"/>
        <v>0</v>
      </c>
      <c r="AE12" s="238">
        <f t="shared" si="5"/>
        <v>0</v>
      </c>
      <c r="AF12" s="238">
        <f t="shared" si="6"/>
        <v>0</v>
      </c>
      <c r="AG12" s="238">
        <f t="shared" si="7"/>
        <v>0</v>
      </c>
      <c r="AH12" s="238">
        <f t="shared" si="8"/>
        <v>0</v>
      </c>
      <c r="AI12" s="238">
        <f t="shared" si="9"/>
        <v>0</v>
      </c>
      <c r="AJ12" s="238">
        <f t="shared" si="10"/>
        <v>0</v>
      </c>
      <c r="AK12" s="238">
        <f t="shared" si="11"/>
        <v>0</v>
      </c>
      <c r="AL12" s="238">
        <f t="shared" si="12"/>
        <v>0</v>
      </c>
    </row>
    <row r="13" spans="1:38" ht="21" customHeight="1" x14ac:dyDescent="0.2">
      <c r="A13" s="231">
        <v>6</v>
      </c>
      <c r="B13" s="478"/>
      <c r="C13" s="233"/>
      <c r="D13" s="234"/>
      <c r="E13" s="234"/>
      <c r="F13" s="234"/>
      <c r="G13" s="234"/>
      <c r="H13" s="234"/>
      <c r="I13" s="232"/>
      <c r="J13" s="236"/>
      <c r="K13" s="232"/>
      <c r="L13" s="233"/>
      <c r="M13" s="232"/>
      <c r="N13" s="233"/>
      <c r="O13" s="232"/>
      <c r="P13" s="233"/>
      <c r="Q13" s="232"/>
      <c r="R13" s="233"/>
      <c r="S13" s="232"/>
      <c r="T13" s="511">
        <f t="shared" si="13"/>
        <v>0</v>
      </c>
      <c r="U13" s="237"/>
      <c r="V13" s="232"/>
      <c r="Z13" s="238">
        <f t="shared" si="0"/>
        <v>0</v>
      </c>
      <c r="AA13" s="238">
        <f t="shared" si="1"/>
        <v>0</v>
      </c>
      <c r="AB13" s="238">
        <f t="shared" si="2"/>
        <v>0</v>
      </c>
      <c r="AC13" s="238">
        <f t="shared" si="3"/>
        <v>0</v>
      </c>
      <c r="AD13" s="238">
        <f t="shared" si="4"/>
        <v>0</v>
      </c>
      <c r="AE13" s="238">
        <f t="shared" si="5"/>
        <v>0</v>
      </c>
      <c r="AF13" s="238">
        <f t="shared" si="6"/>
        <v>0</v>
      </c>
      <c r="AG13" s="238">
        <f t="shared" si="7"/>
        <v>0</v>
      </c>
      <c r="AH13" s="238">
        <f t="shared" si="8"/>
        <v>0</v>
      </c>
      <c r="AI13" s="238">
        <f t="shared" si="9"/>
        <v>0</v>
      </c>
      <c r="AJ13" s="238">
        <f t="shared" si="10"/>
        <v>0</v>
      </c>
      <c r="AK13" s="238">
        <f t="shared" si="11"/>
        <v>0</v>
      </c>
      <c r="AL13" s="238">
        <f t="shared" si="12"/>
        <v>0</v>
      </c>
    </row>
    <row r="14" spans="1:38" ht="21" customHeight="1" x14ac:dyDescent="0.2">
      <c r="A14" s="231">
        <v>7</v>
      </c>
      <c r="B14" s="478"/>
      <c r="C14" s="233"/>
      <c r="D14" s="234"/>
      <c r="E14" s="234"/>
      <c r="F14" s="234"/>
      <c r="G14" s="234"/>
      <c r="H14" s="234"/>
      <c r="I14" s="232"/>
      <c r="J14" s="236"/>
      <c r="K14" s="232"/>
      <c r="L14" s="233"/>
      <c r="M14" s="232"/>
      <c r="N14" s="233"/>
      <c r="O14" s="232"/>
      <c r="P14" s="233"/>
      <c r="Q14" s="232"/>
      <c r="R14" s="233"/>
      <c r="S14" s="232"/>
      <c r="T14" s="511">
        <f t="shared" si="13"/>
        <v>0</v>
      </c>
      <c r="U14" s="237"/>
      <c r="V14" s="232"/>
      <c r="Z14" s="238">
        <f t="shared" si="0"/>
        <v>0</v>
      </c>
      <c r="AA14" s="238">
        <f t="shared" si="1"/>
        <v>0</v>
      </c>
      <c r="AB14" s="238">
        <f t="shared" si="2"/>
        <v>0</v>
      </c>
      <c r="AC14" s="238">
        <f t="shared" si="3"/>
        <v>0</v>
      </c>
      <c r="AD14" s="238">
        <f t="shared" si="4"/>
        <v>0</v>
      </c>
      <c r="AE14" s="238">
        <f t="shared" si="5"/>
        <v>0</v>
      </c>
      <c r="AF14" s="238">
        <f t="shared" si="6"/>
        <v>0</v>
      </c>
      <c r="AG14" s="238">
        <f t="shared" si="7"/>
        <v>0</v>
      </c>
      <c r="AH14" s="238">
        <f t="shared" si="8"/>
        <v>0</v>
      </c>
      <c r="AI14" s="238">
        <f t="shared" si="9"/>
        <v>0</v>
      </c>
      <c r="AJ14" s="238">
        <f t="shared" si="10"/>
        <v>0</v>
      </c>
      <c r="AK14" s="238">
        <f t="shared" si="11"/>
        <v>0</v>
      </c>
      <c r="AL14" s="238">
        <f t="shared" si="12"/>
        <v>0</v>
      </c>
    </row>
    <row r="15" spans="1:38" ht="21" customHeight="1" x14ac:dyDescent="0.2">
      <c r="A15" s="231">
        <v>8</v>
      </c>
      <c r="B15" s="478"/>
      <c r="C15" s="233"/>
      <c r="D15" s="234"/>
      <c r="E15" s="234"/>
      <c r="F15" s="234"/>
      <c r="G15" s="234"/>
      <c r="H15" s="234"/>
      <c r="I15" s="232"/>
      <c r="J15" s="236"/>
      <c r="K15" s="232"/>
      <c r="L15" s="233"/>
      <c r="M15" s="232"/>
      <c r="N15" s="233"/>
      <c r="O15" s="232"/>
      <c r="P15" s="233"/>
      <c r="Q15" s="232"/>
      <c r="R15" s="233"/>
      <c r="S15" s="232"/>
      <c r="T15" s="511">
        <f t="shared" si="13"/>
        <v>0</v>
      </c>
      <c r="U15" s="237"/>
      <c r="V15" s="232"/>
      <c r="Z15" s="238">
        <f t="shared" si="0"/>
        <v>0</v>
      </c>
      <c r="AA15" s="238">
        <f t="shared" si="1"/>
        <v>0</v>
      </c>
      <c r="AB15" s="238">
        <f t="shared" si="2"/>
        <v>0</v>
      </c>
      <c r="AC15" s="238">
        <f t="shared" si="3"/>
        <v>0</v>
      </c>
      <c r="AD15" s="238">
        <f t="shared" si="4"/>
        <v>0</v>
      </c>
      <c r="AE15" s="238">
        <f t="shared" si="5"/>
        <v>0</v>
      </c>
      <c r="AF15" s="238">
        <f t="shared" si="6"/>
        <v>0</v>
      </c>
      <c r="AG15" s="238">
        <f t="shared" si="7"/>
        <v>0</v>
      </c>
      <c r="AH15" s="238">
        <f t="shared" si="8"/>
        <v>0</v>
      </c>
      <c r="AI15" s="238">
        <f t="shared" si="9"/>
        <v>0</v>
      </c>
      <c r="AJ15" s="238">
        <f t="shared" si="10"/>
        <v>0</v>
      </c>
      <c r="AK15" s="238">
        <f t="shared" si="11"/>
        <v>0</v>
      </c>
      <c r="AL15" s="238">
        <f t="shared" si="12"/>
        <v>0</v>
      </c>
    </row>
    <row r="16" spans="1:38" ht="21" customHeight="1" x14ac:dyDescent="0.2">
      <c r="A16" s="231">
        <v>9</v>
      </c>
      <c r="B16" s="478"/>
      <c r="C16" s="233"/>
      <c r="D16" s="234"/>
      <c r="E16" s="234"/>
      <c r="F16" s="234"/>
      <c r="G16" s="234"/>
      <c r="H16" s="234"/>
      <c r="I16" s="232"/>
      <c r="J16" s="236"/>
      <c r="K16" s="232"/>
      <c r="L16" s="233"/>
      <c r="M16" s="232"/>
      <c r="N16" s="233"/>
      <c r="O16" s="232"/>
      <c r="P16" s="233"/>
      <c r="Q16" s="232"/>
      <c r="R16" s="233"/>
      <c r="S16" s="232"/>
      <c r="T16" s="511">
        <f t="shared" si="13"/>
        <v>0</v>
      </c>
      <c r="U16" s="237"/>
      <c r="V16" s="232"/>
      <c r="Z16" s="238">
        <f t="shared" si="0"/>
        <v>0</v>
      </c>
      <c r="AA16" s="238">
        <f t="shared" si="1"/>
        <v>0</v>
      </c>
      <c r="AB16" s="238">
        <f t="shared" si="2"/>
        <v>0</v>
      </c>
      <c r="AC16" s="238">
        <f t="shared" si="3"/>
        <v>0</v>
      </c>
      <c r="AD16" s="238">
        <f t="shared" si="4"/>
        <v>0</v>
      </c>
      <c r="AE16" s="238">
        <f t="shared" si="5"/>
        <v>0</v>
      </c>
      <c r="AF16" s="238">
        <f t="shared" si="6"/>
        <v>0</v>
      </c>
      <c r="AG16" s="238">
        <f t="shared" si="7"/>
        <v>0</v>
      </c>
      <c r="AH16" s="238">
        <f t="shared" si="8"/>
        <v>0</v>
      </c>
      <c r="AI16" s="238">
        <f t="shared" si="9"/>
        <v>0</v>
      </c>
      <c r="AJ16" s="238">
        <f t="shared" si="10"/>
        <v>0</v>
      </c>
      <c r="AK16" s="238">
        <f t="shared" si="11"/>
        <v>0</v>
      </c>
      <c r="AL16" s="238">
        <f t="shared" si="12"/>
        <v>0</v>
      </c>
    </row>
    <row r="17" spans="1:38" ht="21" customHeight="1" x14ac:dyDescent="0.2">
      <c r="A17" s="231">
        <v>10</v>
      </c>
      <c r="B17" s="478"/>
      <c r="C17" s="233"/>
      <c r="D17" s="234"/>
      <c r="E17" s="234"/>
      <c r="F17" s="234"/>
      <c r="G17" s="234"/>
      <c r="H17" s="234"/>
      <c r="I17" s="232"/>
      <c r="J17" s="236"/>
      <c r="K17" s="232"/>
      <c r="L17" s="233"/>
      <c r="M17" s="232"/>
      <c r="N17" s="233"/>
      <c r="O17" s="232"/>
      <c r="P17" s="233"/>
      <c r="Q17" s="232"/>
      <c r="R17" s="233"/>
      <c r="S17" s="232"/>
      <c r="T17" s="511">
        <f t="shared" si="13"/>
        <v>0</v>
      </c>
      <c r="U17" s="237"/>
      <c r="V17" s="232"/>
      <c r="Z17" s="238">
        <f t="shared" si="0"/>
        <v>0</v>
      </c>
      <c r="AA17" s="238">
        <f t="shared" si="1"/>
        <v>0</v>
      </c>
      <c r="AB17" s="238">
        <f t="shared" si="2"/>
        <v>0</v>
      </c>
      <c r="AC17" s="238">
        <f t="shared" si="3"/>
        <v>0</v>
      </c>
      <c r="AD17" s="238">
        <f t="shared" si="4"/>
        <v>0</v>
      </c>
      <c r="AE17" s="238">
        <f t="shared" si="5"/>
        <v>0</v>
      </c>
      <c r="AF17" s="238">
        <f t="shared" si="6"/>
        <v>0</v>
      </c>
      <c r="AG17" s="238">
        <f t="shared" si="7"/>
        <v>0</v>
      </c>
      <c r="AH17" s="238">
        <f t="shared" si="8"/>
        <v>0</v>
      </c>
      <c r="AI17" s="238">
        <f t="shared" si="9"/>
        <v>0</v>
      </c>
      <c r="AJ17" s="238">
        <f t="shared" si="10"/>
        <v>0</v>
      </c>
      <c r="AK17" s="238">
        <f t="shared" si="11"/>
        <v>0</v>
      </c>
      <c r="AL17" s="238">
        <f t="shared" si="12"/>
        <v>0</v>
      </c>
    </row>
    <row r="18" spans="1:38" ht="21" customHeight="1" x14ac:dyDescent="0.2">
      <c r="A18" s="231">
        <v>11</v>
      </c>
      <c r="B18" s="478"/>
      <c r="C18" s="233"/>
      <c r="D18" s="234"/>
      <c r="E18" s="234"/>
      <c r="F18" s="234"/>
      <c r="G18" s="234"/>
      <c r="H18" s="234"/>
      <c r="I18" s="232"/>
      <c r="J18" s="236"/>
      <c r="K18" s="232"/>
      <c r="L18" s="233"/>
      <c r="M18" s="232"/>
      <c r="N18" s="233"/>
      <c r="O18" s="232"/>
      <c r="P18" s="233"/>
      <c r="Q18" s="232"/>
      <c r="R18" s="233"/>
      <c r="S18" s="232"/>
      <c r="T18" s="511">
        <f t="shared" si="13"/>
        <v>0</v>
      </c>
      <c r="U18" s="237"/>
      <c r="V18" s="232"/>
      <c r="Z18" s="238">
        <f t="shared" si="0"/>
        <v>0</v>
      </c>
      <c r="AA18" s="238">
        <f t="shared" si="1"/>
        <v>0</v>
      </c>
      <c r="AB18" s="238">
        <f t="shared" si="2"/>
        <v>0</v>
      </c>
      <c r="AC18" s="238">
        <f t="shared" si="3"/>
        <v>0</v>
      </c>
      <c r="AD18" s="238">
        <f t="shared" si="4"/>
        <v>0</v>
      </c>
      <c r="AE18" s="238">
        <f t="shared" si="5"/>
        <v>0</v>
      </c>
      <c r="AF18" s="238">
        <f t="shared" si="6"/>
        <v>0</v>
      </c>
      <c r="AG18" s="238">
        <f t="shared" si="7"/>
        <v>0</v>
      </c>
      <c r="AH18" s="238">
        <f t="shared" si="8"/>
        <v>0</v>
      </c>
      <c r="AI18" s="238">
        <f t="shared" si="9"/>
        <v>0</v>
      </c>
      <c r="AJ18" s="238">
        <f t="shared" si="10"/>
        <v>0</v>
      </c>
      <c r="AK18" s="238">
        <f t="shared" si="11"/>
        <v>0</v>
      </c>
      <c r="AL18" s="238">
        <f t="shared" si="12"/>
        <v>0</v>
      </c>
    </row>
    <row r="19" spans="1:38" ht="21" customHeight="1" x14ac:dyDescent="0.2">
      <c r="A19" s="231">
        <v>12</v>
      </c>
      <c r="B19" s="478"/>
      <c r="C19" s="233"/>
      <c r="D19" s="234"/>
      <c r="E19" s="234"/>
      <c r="F19" s="234"/>
      <c r="G19" s="234"/>
      <c r="H19" s="234"/>
      <c r="I19" s="232"/>
      <c r="J19" s="236"/>
      <c r="K19" s="232"/>
      <c r="L19" s="233"/>
      <c r="M19" s="232"/>
      <c r="N19" s="233"/>
      <c r="O19" s="232"/>
      <c r="P19" s="233"/>
      <c r="Q19" s="232"/>
      <c r="R19" s="233"/>
      <c r="S19" s="232"/>
      <c r="T19" s="511">
        <f t="shared" si="13"/>
        <v>0</v>
      </c>
      <c r="U19" s="237"/>
      <c r="V19" s="232"/>
      <c r="Z19" s="238">
        <f t="shared" si="0"/>
        <v>0</v>
      </c>
      <c r="AA19" s="238">
        <f t="shared" si="1"/>
        <v>0</v>
      </c>
      <c r="AB19" s="238">
        <f t="shared" si="2"/>
        <v>0</v>
      </c>
      <c r="AC19" s="238">
        <f t="shared" si="3"/>
        <v>0</v>
      </c>
      <c r="AD19" s="238">
        <f t="shared" si="4"/>
        <v>0</v>
      </c>
      <c r="AE19" s="238">
        <f t="shared" si="5"/>
        <v>0</v>
      </c>
      <c r="AF19" s="238">
        <f t="shared" si="6"/>
        <v>0</v>
      </c>
      <c r="AG19" s="238">
        <f t="shared" si="7"/>
        <v>0</v>
      </c>
      <c r="AH19" s="238">
        <f t="shared" si="8"/>
        <v>0</v>
      </c>
      <c r="AI19" s="238">
        <f t="shared" si="9"/>
        <v>0</v>
      </c>
      <c r="AJ19" s="238">
        <f t="shared" si="10"/>
        <v>0</v>
      </c>
      <c r="AK19" s="238">
        <f t="shared" si="11"/>
        <v>0</v>
      </c>
      <c r="AL19" s="238">
        <f t="shared" si="12"/>
        <v>0</v>
      </c>
    </row>
    <row r="20" spans="1:38" ht="21" customHeight="1" x14ac:dyDescent="0.2">
      <c r="A20" s="231">
        <v>13</v>
      </c>
      <c r="B20" s="478"/>
      <c r="C20" s="233"/>
      <c r="D20" s="234"/>
      <c r="E20" s="234"/>
      <c r="F20" s="234"/>
      <c r="G20" s="234"/>
      <c r="H20" s="234"/>
      <c r="I20" s="232"/>
      <c r="J20" s="236"/>
      <c r="K20" s="232"/>
      <c r="L20" s="233"/>
      <c r="M20" s="232"/>
      <c r="N20" s="233"/>
      <c r="O20" s="232"/>
      <c r="P20" s="233"/>
      <c r="Q20" s="232"/>
      <c r="R20" s="233"/>
      <c r="S20" s="232"/>
      <c r="T20" s="511">
        <f t="shared" si="13"/>
        <v>0</v>
      </c>
      <c r="U20" s="237"/>
      <c r="V20" s="232"/>
      <c r="Z20" s="238">
        <f t="shared" si="0"/>
        <v>0</v>
      </c>
      <c r="AA20" s="238">
        <f t="shared" si="1"/>
        <v>0</v>
      </c>
      <c r="AB20" s="238">
        <f t="shared" si="2"/>
        <v>0</v>
      </c>
      <c r="AC20" s="238">
        <f t="shared" si="3"/>
        <v>0</v>
      </c>
      <c r="AD20" s="238">
        <f t="shared" si="4"/>
        <v>0</v>
      </c>
      <c r="AE20" s="238">
        <f t="shared" si="5"/>
        <v>0</v>
      </c>
      <c r="AF20" s="238">
        <f t="shared" si="6"/>
        <v>0</v>
      </c>
      <c r="AG20" s="238">
        <f t="shared" si="7"/>
        <v>0</v>
      </c>
      <c r="AH20" s="238">
        <f t="shared" si="8"/>
        <v>0</v>
      </c>
      <c r="AI20" s="238">
        <f t="shared" si="9"/>
        <v>0</v>
      </c>
      <c r="AJ20" s="238">
        <f t="shared" si="10"/>
        <v>0</v>
      </c>
      <c r="AK20" s="238">
        <f t="shared" si="11"/>
        <v>0</v>
      </c>
      <c r="AL20" s="238">
        <f t="shared" si="12"/>
        <v>0</v>
      </c>
    </row>
    <row r="21" spans="1:38" ht="21" customHeight="1" x14ac:dyDescent="0.2">
      <c r="A21" s="231">
        <v>14</v>
      </c>
      <c r="B21" s="478"/>
      <c r="C21" s="233"/>
      <c r="D21" s="234"/>
      <c r="E21" s="234"/>
      <c r="F21" s="234"/>
      <c r="G21" s="234"/>
      <c r="H21" s="234"/>
      <c r="I21" s="232"/>
      <c r="J21" s="236"/>
      <c r="K21" s="232"/>
      <c r="L21" s="233"/>
      <c r="M21" s="232"/>
      <c r="N21" s="233"/>
      <c r="O21" s="232"/>
      <c r="P21" s="233"/>
      <c r="Q21" s="232"/>
      <c r="R21" s="233"/>
      <c r="S21" s="232"/>
      <c r="T21" s="511">
        <f t="shared" si="13"/>
        <v>0</v>
      </c>
      <c r="U21" s="237"/>
      <c r="V21" s="911"/>
      <c r="Z21" s="238">
        <f t="shared" si="0"/>
        <v>0</v>
      </c>
      <c r="AA21" s="238">
        <f t="shared" si="1"/>
        <v>0</v>
      </c>
      <c r="AB21" s="238">
        <f t="shared" si="2"/>
        <v>0</v>
      </c>
      <c r="AC21" s="238">
        <f t="shared" si="3"/>
        <v>0</v>
      </c>
      <c r="AD21" s="238">
        <f t="shared" si="4"/>
        <v>0</v>
      </c>
      <c r="AE21" s="238">
        <f t="shared" si="5"/>
        <v>0</v>
      </c>
      <c r="AF21" s="238">
        <f t="shared" si="6"/>
        <v>0</v>
      </c>
      <c r="AG21" s="238">
        <f t="shared" si="7"/>
        <v>0</v>
      </c>
      <c r="AH21" s="238">
        <f t="shared" si="8"/>
        <v>0</v>
      </c>
      <c r="AI21" s="238">
        <f t="shared" si="9"/>
        <v>0</v>
      </c>
      <c r="AJ21" s="238">
        <f t="shared" si="10"/>
        <v>0</v>
      </c>
      <c r="AK21" s="238">
        <f t="shared" si="11"/>
        <v>0</v>
      </c>
      <c r="AL21" s="238">
        <f t="shared" si="12"/>
        <v>0</v>
      </c>
    </row>
    <row r="22" spans="1:38" ht="21" customHeight="1" x14ac:dyDescent="0.2">
      <c r="A22" s="231">
        <v>15</v>
      </c>
      <c r="B22" s="478"/>
      <c r="C22" s="233"/>
      <c r="D22" s="234"/>
      <c r="E22" s="234"/>
      <c r="F22" s="234"/>
      <c r="G22" s="234"/>
      <c r="H22" s="234"/>
      <c r="I22" s="232"/>
      <c r="J22" s="236"/>
      <c r="K22" s="232"/>
      <c r="L22" s="233"/>
      <c r="M22" s="232"/>
      <c r="N22" s="233"/>
      <c r="O22" s="232"/>
      <c r="P22" s="233"/>
      <c r="Q22" s="232"/>
      <c r="R22" s="233"/>
      <c r="S22" s="232"/>
      <c r="T22" s="511">
        <f t="shared" si="13"/>
        <v>0</v>
      </c>
      <c r="U22" s="237"/>
      <c r="V22" s="232"/>
      <c r="Z22" s="238">
        <f t="shared" si="0"/>
        <v>0</v>
      </c>
      <c r="AA22" s="238">
        <f t="shared" si="1"/>
        <v>0</v>
      </c>
      <c r="AB22" s="238">
        <f t="shared" si="2"/>
        <v>0</v>
      </c>
      <c r="AC22" s="238">
        <f t="shared" si="3"/>
        <v>0</v>
      </c>
      <c r="AD22" s="238">
        <f t="shared" si="4"/>
        <v>0</v>
      </c>
      <c r="AE22" s="238">
        <f t="shared" si="5"/>
        <v>0</v>
      </c>
      <c r="AF22" s="238">
        <f t="shared" si="6"/>
        <v>0</v>
      </c>
      <c r="AG22" s="238">
        <f t="shared" si="7"/>
        <v>0</v>
      </c>
      <c r="AH22" s="238">
        <f t="shared" si="8"/>
        <v>0</v>
      </c>
      <c r="AI22" s="238">
        <f t="shared" si="9"/>
        <v>0</v>
      </c>
      <c r="AJ22" s="238">
        <f t="shared" si="10"/>
        <v>0</v>
      </c>
      <c r="AK22" s="238">
        <f t="shared" si="11"/>
        <v>0</v>
      </c>
      <c r="AL22" s="238">
        <f t="shared" si="12"/>
        <v>0</v>
      </c>
    </row>
    <row r="23" spans="1:38" ht="21" customHeight="1" x14ac:dyDescent="0.2">
      <c r="A23" s="231">
        <v>16</v>
      </c>
      <c r="B23" s="478"/>
      <c r="C23" s="233"/>
      <c r="D23" s="234"/>
      <c r="E23" s="234"/>
      <c r="F23" s="234"/>
      <c r="G23" s="234"/>
      <c r="H23" s="234"/>
      <c r="I23" s="232"/>
      <c r="J23" s="236"/>
      <c r="K23" s="232"/>
      <c r="L23" s="233"/>
      <c r="M23" s="232"/>
      <c r="N23" s="233"/>
      <c r="O23" s="232"/>
      <c r="P23" s="233"/>
      <c r="Q23" s="232"/>
      <c r="R23" s="233"/>
      <c r="S23" s="232"/>
      <c r="T23" s="511">
        <f t="shared" si="13"/>
        <v>0</v>
      </c>
      <c r="U23" s="237"/>
      <c r="V23" s="911"/>
      <c r="Z23" s="238">
        <f t="shared" si="0"/>
        <v>0</v>
      </c>
      <c r="AA23" s="238">
        <f t="shared" si="1"/>
        <v>0</v>
      </c>
      <c r="AB23" s="238">
        <f t="shared" si="2"/>
        <v>0</v>
      </c>
      <c r="AC23" s="238">
        <f t="shared" si="3"/>
        <v>0</v>
      </c>
      <c r="AD23" s="238">
        <f t="shared" si="4"/>
        <v>0</v>
      </c>
      <c r="AE23" s="238">
        <f t="shared" si="5"/>
        <v>0</v>
      </c>
      <c r="AF23" s="238">
        <f t="shared" si="6"/>
        <v>0</v>
      </c>
      <c r="AG23" s="238">
        <f t="shared" si="7"/>
        <v>0</v>
      </c>
      <c r="AH23" s="238">
        <f t="shared" si="8"/>
        <v>0</v>
      </c>
      <c r="AI23" s="238">
        <f t="shared" si="9"/>
        <v>0</v>
      </c>
      <c r="AJ23" s="238">
        <f t="shared" si="10"/>
        <v>0</v>
      </c>
      <c r="AK23" s="238">
        <f t="shared" si="11"/>
        <v>0</v>
      </c>
      <c r="AL23" s="238">
        <f t="shared" si="12"/>
        <v>0</v>
      </c>
    </row>
    <row r="24" spans="1:38" ht="21" customHeight="1" x14ac:dyDescent="0.2">
      <c r="A24" s="231">
        <v>17</v>
      </c>
      <c r="B24" s="478"/>
      <c r="C24" s="233"/>
      <c r="D24" s="234"/>
      <c r="E24" s="234"/>
      <c r="F24" s="234"/>
      <c r="G24" s="234"/>
      <c r="H24" s="234"/>
      <c r="I24" s="232"/>
      <c r="J24" s="236"/>
      <c r="K24" s="232"/>
      <c r="L24" s="233"/>
      <c r="M24" s="232"/>
      <c r="N24" s="233"/>
      <c r="O24" s="232"/>
      <c r="P24" s="233"/>
      <c r="Q24" s="232"/>
      <c r="R24" s="233"/>
      <c r="S24" s="232"/>
      <c r="T24" s="511">
        <f t="shared" si="13"/>
        <v>0</v>
      </c>
      <c r="U24" s="237"/>
      <c r="V24" s="232"/>
      <c r="Z24" s="238">
        <f t="shared" si="0"/>
        <v>0</v>
      </c>
      <c r="AA24" s="238">
        <f t="shared" si="1"/>
        <v>0</v>
      </c>
      <c r="AB24" s="238">
        <f t="shared" si="2"/>
        <v>0</v>
      </c>
      <c r="AC24" s="238">
        <f t="shared" si="3"/>
        <v>0</v>
      </c>
      <c r="AD24" s="238">
        <f t="shared" si="4"/>
        <v>0</v>
      </c>
      <c r="AE24" s="238">
        <f t="shared" si="5"/>
        <v>0</v>
      </c>
      <c r="AF24" s="238">
        <f t="shared" si="6"/>
        <v>0</v>
      </c>
      <c r="AG24" s="238">
        <f t="shared" si="7"/>
        <v>0</v>
      </c>
      <c r="AH24" s="238">
        <f t="shared" si="8"/>
        <v>0</v>
      </c>
      <c r="AI24" s="238">
        <f t="shared" si="9"/>
        <v>0</v>
      </c>
      <c r="AJ24" s="238">
        <f t="shared" si="10"/>
        <v>0</v>
      </c>
      <c r="AK24" s="238">
        <f t="shared" si="11"/>
        <v>0</v>
      </c>
      <c r="AL24" s="238">
        <f t="shared" si="12"/>
        <v>0</v>
      </c>
    </row>
    <row r="25" spans="1:38" ht="21" customHeight="1" x14ac:dyDescent="0.2">
      <c r="A25" s="231">
        <v>18</v>
      </c>
      <c r="B25" s="478"/>
      <c r="C25" s="233"/>
      <c r="D25" s="234"/>
      <c r="E25" s="234"/>
      <c r="F25" s="234"/>
      <c r="G25" s="234"/>
      <c r="H25" s="234"/>
      <c r="I25" s="232"/>
      <c r="J25" s="236"/>
      <c r="K25" s="232"/>
      <c r="L25" s="233"/>
      <c r="M25" s="232"/>
      <c r="N25" s="233"/>
      <c r="O25" s="232"/>
      <c r="P25" s="233"/>
      <c r="Q25" s="232"/>
      <c r="R25" s="233"/>
      <c r="S25" s="232"/>
      <c r="T25" s="511">
        <f t="shared" si="13"/>
        <v>0</v>
      </c>
      <c r="U25" s="237"/>
      <c r="V25" s="232"/>
      <c r="Z25" s="238">
        <f t="shared" si="0"/>
        <v>0</v>
      </c>
      <c r="AA25" s="238">
        <f t="shared" si="1"/>
        <v>0</v>
      </c>
      <c r="AB25" s="238">
        <f t="shared" si="2"/>
        <v>0</v>
      </c>
      <c r="AC25" s="238">
        <f t="shared" si="3"/>
        <v>0</v>
      </c>
      <c r="AD25" s="238">
        <f t="shared" si="4"/>
        <v>0</v>
      </c>
      <c r="AE25" s="238">
        <f t="shared" si="5"/>
        <v>0</v>
      </c>
      <c r="AF25" s="238">
        <f t="shared" si="6"/>
        <v>0</v>
      </c>
      <c r="AG25" s="238">
        <f t="shared" si="7"/>
        <v>0</v>
      </c>
      <c r="AH25" s="238">
        <f t="shared" si="8"/>
        <v>0</v>
      </c>
      <c r="AI25" s="238">
        <f t="shared" si="9"/>
        <v>0</v>
      </c>
      <c r="AJ25" s="238">
        <f t="shared" si="10"/>
        <v>0</v>
      </c>
      <c r="AK25" s="238">
        <f t="shared" si="11"/>
        <v>0</v>
      </c>
      <c r="AL25" s="238">
        <f t="shared" si="12"/>
        <v>0</v>
      </c>
    </row>
    <row r="26" spans="1:38" ht="21" customHeight="1" x14ac:dyDescent="0.2">
      <c r="A26" s="231">
        <v>19</v>
      </c>
      <c r="B26" s="478"/>
      <c r="C26" s="233"/>
      <c r="D26" s="234"/>
      <c r="E26" s="234"/>
      <c r="F26" s="234"/>
      <c r="G26" s="234"/>
      <c r="H26" s="234"/>
      <c r="I26" s="232"/>
      <c r="J26" s="236"/>
      <c r="K26" s="232"/>
      <c r="L26" s="233"/>
      <c r="M26" s="232"/>
      <c r="N26" s="233"/>
      <c r="O26" s="232"/>
      <c r="P26" s="233"/>
      <c r="Q26" s="232"/>
      <c r="R26" s="233"/>
      <c r="S26" s="232"/>
      <c r="T26" s="511">
        <f t="shared" si="13"/>
        <v>0</v>
      </c>
      <c r="U26" s="237"/>
      <c r="V26" s="232"/>
      <c r="Z26" s="238">
        <f t="shared" si="0"/>
        <v>0</v>
      </c>
      <c r="AA26" s="238">
        <f t="shared" si="1"/>
        <v>0</v>
      </c>
      <c r="AB26" s="238">
        <f t="shared" si="2"/>
        <v>0</v>
      </c>
      <c r="AC26" s="238">
        <f t="shared" si="3"/>
        <v>0</v>
      </c>
      <c r="AD26" s="238">
        <f t="shared" si="4"/>
        <v>0</v>
      </c>
      <c r="AE26" s="238">
        <f t="shared" si="5"/>
        <v>0</v>
      </c>
      <c r="AF26" s="238">
        <f t="shared" si="6"/>
        <v>0</v>
      </c>
      <c r="AG26" s="238">
        <f t="shared" si="7"/>
        <v>0</v>
      </c>
      <c r="AH26" s="238">
        <f t="shared" si="8"/>
        <v>0</v>
      </c>
      <c r="AI26" s="238">
        <f t="shared" si="9"/>
        <v>0</v>
      </c>
      <c r="AJ26" s="238">
        <f t="shared" si="10"/>
        <v>0</v>
      </c>
      <c r="AK26" s="238">
        <f t="shared" si="11"/>
        <v>0</v>
      </c>
      <c r="AL26" s="238">
        <f t="shared" si="12"/>
        <v>0</v>
      </c>
    </row>
    <row r="27" spans="1:38" ht="21" customHeight="1" x14ac:dyDescent="0.2">
      <c r="A27" s="231">
        <v>20</v>
      </c>
      <c r="B27" s="478"/>
      <c r="C27" s="233"/>
      <c r="D27" s="234"/>
      <c r="E27" s="234"/>
      <c r="F27" s="234"/>
      <c r="G27" s="234"/>
      <c r="H27" s="234"/>
      <c r="I27" s="232"/>
      <c r="J27" s="236"/>
      <c r="K27" s="232"/>
      <c r="L27" s="233"/>
      <c r="M27" s="232"/>
      <c r="N27" s="233"/>
      <c r="O27" s="232"/>
      <c r="P27" s="233"/>
      <c r="Q27" s="232"/>
      <c r="R27" s="233"/>
      <c r="S27" s="232"/>
      <c r="T27" s="511">
        <f t="shared" si="13"/>
        <v>0</v>
      </c>
      <c r="U27" s="237"/>
      <c r="V27" s="232"/>
      <c r="Z27" s="238">
        <f t="shared" si="0"/>
        <v>0</v>
      </c>
      <c r="AA27" s="238">
        <f t="shared" si="1"/>
        <v>0</v>
      </c>
      <c r="AB27" s="238">
        <f t="shared" si="2"/>
        <v>0</v>
      </c>
      <c r="AC27" s="238">
        <f t="shared" si="3"/>
        <v>0</v>
      </c>
      <c r="AD27" s="238">
        <f t="shared" si="4"/>
        <v>0</v>
      </c>
      <c r="AE27" s="238">
        <f t="shared" si="5"/>
        <v>0</v>
      </c>
      <c r="AF27" s="238">
        <f t="shared" si="6"/>
        <v>0</v>
      </c>
      <c r="AG27" s="238">
        <f t="shared" si="7"/>
        <v>0</v>
      </c>
      <c r="AH27" s="238">
        <f t="shared" si="8"/>
        <v>0</v>
      </c>
      <c r="AI27" s="238">
        <f t="shared" si="9"/>
        <v>0</v>
      </c>
      <c r="AJ27" s="238">
        <f t="shared" si="10"/>
        <v>0</v>
      </c>
      <c r="AK27" s="238">
        <f t="shared" si="11"/>
        <v>0</v>
      </c>
      <c r="AL27" s="238">
        <f t="shared" si="12"/>
        <v>0</v>
      </c>
    </row>
    <row r="28" spans="1:38" ht="21" customHeight="1" x14ac:dyDescent="0.2">
      <c r="A28" s="231">
        <v>21</v>
      </c>
      <c r="B28" s="478"/>
      <c r="C28" s="233"/>
      <c r="D28" s="234"/>
      <c r="E28" s="234"/>
      <c r="F28" s="234"/>
      <c r="G28" s="234"/>
      <c r="H28" s="234"/>
      <c r="I28" s="232"/>
      <c r="J28" s="236"/>
      <c r="K28" s="232"/>
      <c r="L28" s="233"/>
      <c r="M28" s="232"/>
      <c r="N28" s="233"/>
      <c r="O28" s="232"/>
      <c r="P28" s="233"/>
      <c r="Q28" s="232"/>
      <c r="R28" s="233"/>
      <c r="S28" s="232"/>
      <c r="T28" s="511">
        <f t="shared" si="13"/>
        <v>0</v>
      </c>
      <c r="U28" s="237"/>
      <c r="V28" s="232"/>
      <c r="Z28" s="238">
        <f t="shared" si="0"/>
        <v>0</v>
      </c>
      <c r="AA28" s="238">
        <f t="shared" si="1"/>
        <v>0</v>
      </c>
      <c r="AB28" s="238">
        <f t="shared" si="2"/>
        <v>0</v>
      </c>
      <c r="AC28" s="238">
        <f t="shared" si="3"/>
        <v>0</v>
      </c>
      <c r="AD28" s="238">
        <f t="shared" si="4"/>
        <v>0</v>
      </c>
      <c r="AE28" s="238">
        <f t="shared" si="5"/>
        <v>0</v>
      </c>
      <c r="AF28" s="238">
        <f t="shared" si="6"/>
        <v>0</v>
      </c>
      <c r="AG28" s="238">
        <f t="shared" si="7"/>
        <v>0</v>
      </c>
      <c r="AH28" s="238">
        <f t="shared" si="8"/>
        <v>0</v>
      </c>
      <c r="AI28" s="238">
        <f t="shared" si="9"/>
        <v>0</v>
      </c>
      <c r="AJ28" s="238">
        <f t="shared" si="10"/>
        <v>0</v>
      </c>
      <c r="AK28" s="238">
        <f t="shared" si="11"/>
        <v>0</v>
      </c>
      <c r="AL28" s="238">
        <f t="shared" si="12"/>
        <v>0</v>
      </c>
    </row>
    <row r="29" spans="1:38" ht="21" customHeight="1" x14ac:dyDescent="0.2">
      <c r="A29" s="231">
        <v>22</v>
      </c>
      <c r="B29" s="478"/>
      <c r="C29" s="233"/>
      <c r="D29" s="234"/>
      <c r="E29" s="234"/>
      <c r="F29" s="234"/>
      <c r="G29" s="234"/>
      <c r="H29" s="234"/>
      <c r="I29" s="232"/>
      <c r="J29" s="236"/>
      <c r="K29" s="232"/>
      <c r="L29" s="233"/>
      <c r="M29" s="232"/>
      <c r="N29" s="233"/>
      <c r="O29" s="232"/>
      <c r="P29" s="233"/>
      <c r="Q29" s="232"/>
      <c r="R29" s="233"/>
      <c r="S29" s="232"/>
      <c r="T29" s="511">
        <f t="shared" si="13"/>
        <v>0</v>
      </c>
      <c r="U29" s="237"/>
      <c r="V29" s="232"/>
      <c r="Z29" s="238">
        <f t="shared" si="0"/>
        <v>0</v>
      </c>
      <c r="AA29" s="238">
        <f t="shared" si="1"/>
        <v>0</v>
      </c>
      <c r="AB29" s="238">
        <f t="shared" si="2"/>
        <v>0</v>
      </c>
      <c r="AC29" s="238">
        <f t="shared" si="3"/>
        <v>0</v>
      </c>
      <c r="AD29" s="238">
        <f t="shared" si="4"/>
        <v>0</v>
      </c>
      <c r="AE29" s="238">
        <f t="shared" si="5"/>
        <v>0</v>
      </c>
      <c r="AF29" s="238">
        <f t="shared" si="6"/>
        <v>0</v>
      </c>
      <c r="AG29" s="238">
        <f t="shared" si="7"/>
        <v>0</v>
      </c>
      <c r="AH29" s="238">
        <f t="shared" si="8"/>
        <v>0</v>
      </c>
      <c r="AI29" s="238">
        <f t="shared" si="9"/>
        <v>0</v>
      </c>
      <c r="AJ29" s="238">
        <f t="shared" si="10"/>
        <v>0</v>
      </c>
      <c r="AK29" s="238">
        <f t="shared" si="11"/>
        <v>0</v>
      </c>
      <c r="AL29" s="238">
        <f t="shared" si="12"/>
        <v>0</v>
      </c>
    </row>
    <row r="30" spans="1:38" ht="21" customHeight="1" x14ac:dyDescent="0.2">
      <c r="A30" s="231">
        <v>23</v>
      </c>
      <c r="B30" s="478"/>
      <c r="C30" s="233"/>
      <c r="D30" s="234"/>
      <c r="E30" s="234"/>
      <c r="F30" s="234"/>
      <c r="G30" s="234"/>
      <c r="H30" s="234"/>
      <c r="I30" s="232"/>
      <c r="J30" s="236"/>
      <c r="K30" s="232"/>
      <c r="L30" s="233"/>
      <c r="M30" s="232"/>
      <c r="N30" s="233"/>
      <c r="O30" s="232"/>
      <c r="P30" s="233"/>
      <c r="Q30" s="232"/>
      <c r="R30" s="233"/>
      <c r="S30" s="232"/>
      <c r="T30" s="511">
        <f t="shared" si="13"/>
        <v>0</v>
      </c>
      <c r="U30" s="237"/>
      <c r="V30" s="232"/>
      <c r="Z30" s="238">
        <f t="shared" si="0"/>
        <v>0</v>
      </c>
      <c r="AA30" s="238">
        <f t="shared" si="1"/>
        <v>0</v>
      </c>
      <c r="AB30" s="238">
        <f t="shared" si="2"/>
        <v>0</v>
      </c>
      <c r="AC30" s="238">
        <f t="shared" si="3"/>
        <v>0</v>
      </c>
      <c r="AD30" s="238">
        <f t="shared" si="4"/>
        <v>0</v>
      </c>
      <c r="AE30" s="238">
        <f t="shared" si="5"/>
        <v>0</v>
      </c>
      <c r="AF30" s="238">
        <f t="shared" si="6"/>
        <v>0</v>
      </c>
      <c r="AG30" s="238">
        <f t="shared" si="7"/>
        <v>0</v>
      </c>
      <c r="AH30" s="238">
        <f t="shared" si="8"/>
        <v>0</v>
      </c>
      <c r="AI30" s="238">
        <f t="shared" si="9"/>
        <v>0</v>
      </c>
      <c r="AJ30" s="238">
        <f t="shared" si="10"/>
        <v>0</v>
      </c>
      <c r="AK30" s="238">
        <f t="shared" si="11"/>
        <v>0</v>
      </c>
      <c r="AL30" s="238">
        <f t="shared" si="12"/>
        <v>0</v>
      </c>
    </row>
    <row r="31" spans="1:38" ht="21" customHeight="1" x14ac:dyDescent="0.2">
      <c r="A31" s="231">
        <v>24</v>
      </c>
      <c r="B31" s="478"/>
      <c r="C31" s="233"/>
      <c r="D31" s="234"/>
      <c r="E31" s="234"/>
      <c r="F31" s="234"/>
      <c r="G31" s="234"/>
      <c r="H31" s="234"/>
      <c r="I31" s="232"/>
      <c r="J31" s="236"/>
      <c r="K31" s="232"/>
      <c r="L31" s="233"/>
      <c r="M31" s="232"/>
      <c r="N31" s="233"/>
      <c r="O31" s="232"/>
      <c r="P31" s="233"/>
      <c r="Q31" s="232"/>
      <c r="R31" s="233"/>
      <c r="S31" s="232"/>
      <c r="T31" s="511">
        <f t="shared" si="13"/>
        <v>0</v>
      </c>
      <c r="U31" s="237"/>
      <c r="V31" s="232"/>
      <c r="Z31" s="238">
        <f t="shared" si="0"/>
        <v>0</v>
      </c>
      <c r="AA31" s="238">
        <f t="shared" si="1"/>
        <v>0</v>
      </c>
      <c r="AB31" s="238">
        <f t="shared" si="2"/>
        <v>0</v>
      </c>
      <c r="AC31" s="238">
        <f t="shared" si="3"/>
        <v>0</v>
      </c>
      <c r="AD31" s="238">
        <f t="shared" si="4"/>
        <v>0</v>
      </c>
      <c r="AE31" s="238">
        <f t="shared" si="5"/>
        <v>0</v>
      </c>
      <c r="AF31" s="238">
        <f t="shared" si="6"/>
        <v>0</v>
      </c>
      <c r="AG31" s="238">
        <f t="shared" si="7"/>
        <v>0</v>
      </c>
      <c r="AH31" s="238">
        <f t="shared" si="8"/>
        <v>0</v>
      </c>
      <c r="AI31" s="238">
        <f t="shared" si="9"/>
        <v>0</v>
      </c>
      <c r="AJ31" s="238">
        <f t="shared" si="10"/>
        <v>0</v>
      </c>
      <c r="AK31" s="238">
        <f t="shared" si="11"/>
        <v>0</v>
      </c>
      <c r="AL31" s="238">
        <f t="shared" si="12"/>
        <v>0</v>
      </c>
    </row>
    <row r="32" spans="1:38" ht="21" customHeight="1" thickBot="1" x14ac:dyDescent="0.25">
      <c r="A32" s="239">
        <v>25</v>
      </c>
      <c r="B32" s="515"/>
      <c r="C32" s="241"/>
      <c r="D32" s="242"/>
      <c r="E32" s="242"/>
      <c r="F32" s="242"/>
      <c r="G32" s="242"/>
      <c r="H32" s="242"/>
      <c r="I32" s="240"/>
      <c r="J32" s="236"/>
      <c r="K32" s="232"/>
      <c r="L32" s="233"/>
      <c r="M32" s="232"/>
      <c r="N32" s="233"/>
      <c r="O32" s="232"/>
      <c r="P32" s="233"/>
      <c r="Q32" s="232"/>
      <c r="R32" s="233"/>
      <c r="S32" s="232"/>
      <c r="T32" s="512">
        <f t="shared" si="13"/>
        <v>0</v>
      </c>
      <c r="U32" s="237"/>
      <c r="V32" s="240"/>
      <c r="Z32" s="238">
        <f t="shared" si="0"/>
        <v>0</v>
      </c>
      <c r="AA32" s="238">
        <f t="shared" si="1"/>
        <v>0</v>
      </c>
      <c r="AB32" s="238">
        <f t="shared" si="2"/>
        <v>0</v>
      </c>
      <c r="AC32" s="238">
        <f t="shared" si="3"/>
        <v>0</v>
      </c>
      <c r="AD32" s="238">
        <f t="shared" si="4"/>
        <v>0</v>
      </c>
      <c r="AE32" s="238">
        <f t="shared" si="5"/>
        <v>0</v>
      </c>
      <c r="AF32" s="238">
        <f t="shared" si="6"/>
        <v>0</v>
      </c>
      <c r="AG32" s="238">
        <f t="shared" si="7"/>
        <v>0</v>
      </c>
      <c r="AH32" s="238">
        <f t="shared" si="8"/>
        <v>0</v>
      </c>
      <c r="AI32" s="238">
        <f t="shared" si="9"/>
        <v>0</v>
      </c>
      <c r="AJ32" s="238">
        <f t="shared" si="10"/>
        <v>0</v>
      </c>
      <c r="AK32" s="238">
        <f t="shared" si="11"/>
        <v>0</v>
      </c>
      <c r="AL32" s="238">
        <f t="shared" si="12"/>
        <v>0</v>
      </c>
    </row>
    <row r="33" spans="2:38" ht="15" customHeight="1" thickBot="1" x14ac:dyDescent="0.25">
      <c r="Z33" s="238"/>
      <c r="AA33" s="238"/>
      <c r="AB33" s="238"/>
      <c r="AC33" s="238"/>
      <c r="AD33" s="238"/>
      <c r="AE33" s="238"/>
      <c r="AF33" s="238"/>
      <c r="AG33" s="238"/>
      <c r="AH33" s="238"/>
      <c r="AI33" s="238"/>
      <c r="AJ33" s="238"/>
      <c r="AK33" s="238"/>
      <c r="AL33" s="238"/>
    </row>
    <row r="34" spans="2:38" ht="21" customHeight="1" x14ac:dyDescent="0.2">
      <c r="B34" s="243" t="s">
        <v>318</v>
      </c>
      <c r="G34" s="244" t="s">
        <v>319</v>
      </c>
      <c r="H34" s="245"/>
      <c r="I34" s="245"/>
      <c r="J34" s="245"/>
      <c r="K34" s="506">
        <f>SUM(K8:K32)</f>
        <v>0</v>
      </c>
      <c r="L34" s="1238">
        <f>SUM(L8:L32)</f>
        <v>0</v>
      </c>
      <c r="M34" s="1239"/>
      <c r="N34" s="1238">
        <f>SUM(N8:N32)</f>
        <v>0</v>
      </c>
      <c r="O34" s="1239"/>
      <c r="P34" s="1238">
        <f>SUM(P8:P32)</f>
        <v>0</v>
      </c>
      <c r="Q34" s="1239"/>
      <c r="R34" s="1238">
        <f>SUM(R8:R32)</f>
        <v>0</v>
      </c>
      <c r="S34" s="1240"/>
      <c r="Z34" s="238">
        <f t="shared" ref="Z34:AL34" si="14">SUM(Z8:Z33)</f>
        <v>0</v>
      </c>
      <c r="AA34" s="238">
        <f t="shared" si="14"/>
        <v>0</v>
      </c>
      <c r="AB34" s="238">
        <f t="shared" si="14"/>
        <v>0</v>
      </c>
      <c r="AC34" s="238">
        <f t="shared" si="14"/>
        <v>0</v>
      </c>
      <c r="AD34" s="238">
        <f t="shared" si="14"/>
        <v>0</v>
      </c>
      <c r="AE34" s="238">
        <f t="shared" si="14"/>
        <v>0</v>
      </c>
      <c r="AF34" s="238">
        <f t="shared" si="14"/>
        <v>0</v>
      </c>
      <c r="AG34" s="238">
        <f t="shared" si="14"/>
        <v>0</v>
      </c>
      <c r="AH34" s="238">
        <f t="shared" si="14"/>
        <v>0</v>
      </c>
      <c r="AI34" s="238">
        <f t="shared" si="14"/>
        <v>0</v>
      </c>
      <c r="AJ34" s="238">
        <f t="shared" si="14"/>
        <v>0</v>
      </c>
      <c r="AK34" s="238">
        <f t="shared" si="14"/>
        <v>0</v>
      </c>
      <c r="AL34" s="238">
        <f t="shared" si="14"/>
        <v>0</v>
      </c>
    </row>
    <row r="35" spans="2:38" ht="21" customHeight="1" thickBot="1" x14ac:dyDescent="0.25">
      <c r="B35" s="474"/>
      <c r="G35" s="246" t="s">
        <v>303</v>
      </c>
      <c r="H35" s="247"/>
      <c r="I35" s="247"/>
      <c r="J35" s="247"/>
      <c r="K35" s="507">
        <f>SUM(T8:T32)</f>
        <v>0</v>
      </c>
      <c r="L35" s="1235">
        <f>AI34</f>
        <v>0</v>
      </c>
      <c r="M35" s="1234"/>
      <c r="N35" s="1235">
        <f>AJ34</f>
        <v>0</v>
      </c>
      <c r="O35" s="1234"/>
      <c r="P35" s="1235">
        <f>AK34</f>
        <v>0</v>
      </c>
      <c r="Q35" s="1234"/>
      <c r="R35" s="1235">
        <f>AL34</f>
        <v>0</v>
      </c>
      <c r="S35" s="1236"/>
    </row>
    <row r="36" spans="2:38" ht="21" customHeight="1" x14ac:dyDescent="0.2">
      <c r="G36" s="246"/>
      <c r="H36" s="247"/>
      <c r="I36" s="247"/>
      <c r="J36" s="247"/>
      <c r="K36" s="508"/>
      <c r="L36" s="509"/>
      <c r="M36" s="509"/>
      <c r="N36" s="509"/>
      <c r="O36" s="509"/>
      <c r="P36" s="509"/>
      <c r="Q36" s="509"/>
      <c r="R36" s="509"/>
      <c r="S36" s="510"/>
    </row>
    <row r="37" spans="2:38" ht="21" customHeight="1" x14ac:dyDescent="0.2">
      <c r="G37" s="246" t="s">
        <v>320</v>
      </c>
      <c r="H37" s="247"/>
      <c r="I37" s="247"/>
      <c r="J37" s="247"/>
      <c r="K37" s="508"/>
      <c r="L37" s="1235">
        <f>AA34</f>
        <v>0</v>
      </c>
      <c r="M37" s="1234"/>
      <c r="N37" s="1235">
        <f>AB34</f>
        <v>0</v>
      </c>
      <c r="O37" s="1234"/>
      <c r="P37" s="1235">
        <f>AC34</f>
        <v>0</v>
      </c>
      <c r="Q37" s="1234"/>
      <c r="R37" s="1235">
        <f>AD34</f>
        <v>0</v>
      </c>
      <c r="S37" s="1236"/>
    </row>
    <row r="38" spans="2:38" ht="21" customHeight="1" x14ac:dyDescent="0.2">
      <c r="G38" s="246" t="s">
        <v>302</v>
      </c>
      <c r="H38" s="247"/>
      <c r="I38" s="247"/>
      <c r="J38" s="247"/>
      <c r="K38" s="508"/>
      <c r="L38" s="1235">
        <f>AE34</f>
        <v>0</v>
      </c>
      <c r="M38" s="1234"/>
      <c r="N38" s="1235">
        <f>AF34</f>
        <v>0</v>
      </c>
      <c r="O38" s="1234"/>
      <c r="P38" s="1235">
        <f>AG34</f>
        <v>0</v>
      </c>
      <c r="Q38" s="1234"/>
      <c r="R38" s="1235">
        <f>AH34</f>
        <v>0</v>
      </c>
      <c r="S38" s="1236"/>
    </row>
    <row r="39" spans="2:38" ht="21" customHeight="1" thickBot="1" x14ac:dyDescent="0.25">
      <c r="G39" s="248" t="s">
        <v>321</v>
      </c>
      <c r="H39" s="249"/>
      <c r="I39" s="249"/>
      <c r="J39" s="249"/>
      <c r="K39" s="250">
        <f>SUM(U8:U32)</f>
        <v>0</v>
      </c>
      <c r="L39" s="249"/>
      <c r="M39" s="249"/>
      <c r="N39" s="249"/>
      <c r="O39" s="249"/>
      <c r="P39" s="249"/>
      <c r="Q39" s="249"/>
      <c r="R39" s="249"/>
      <c r="S39" s="251"/>
    </row>
  </sheetData>
  <sheetProtection sheet="1" objects="1" scenarios="1"/>
  <mergeCells count="17">
    <mergeCell ref="M4:O4"/>
    <mergeCell ref="L35:M35"/>
    <mergeCell ref="N35:O35"/>
    <mergeCell ref="P35:Q35"/>
    <mergeCell ref="R35:S35"/>
    <mergeCell ref="L34:M34"/>
    <mergeCell ref="N34:O34"/>
    <mergeCell ref="P34:Q34"/>
    <mergeCell ref="R34:S34"/>
    <mergeCell ref="L37:M37"/>
    <mergeCell ref="N37:O37"/>
    <mergeCell ref="P37:Q37"/>
    <mergeCell ref="R37:S37"/>
    <mergeCell ref="L38:M38"/>
    <mergeCell ref="N38:O38"/>
    <mergeCell ref="P38:Q38"/>
    <mergeCell ref="R38:S38"/>
  </mergeCells>
  <phoneticPr fontId="1" type="noConversion"/>
  <pageMargins left="0.25" right="0.25" top="0.5" bottom="0.5" header="0.5" footer="0.5"/>
  <pageSetup scale="6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3:Z172"/>
  <sheetViews>
    <sheetView showGridLines="0" showZeros="0" zoomScaleNormal="100" zoomScaleSheetLayoutView="85" workbookViewId="0">
      <pane xSplit="4" ySplit="9" topLeftCell="E10" activePane="bottomRight" state="frozen"/>
      <selection pane="topRight" activeCell="E1" sqref="E1"/>
      <selection pane="bottomLeft" activeCell="A10" sqref="A10"/>
      <selection pane="bottomRight" activeCell="I5" sqref="I5"/>
    </sheetView>
  </sheetViews>
  <sheetFormatPr defaultRowHeight="12.75" x14ac:dyDescent="0.2"/>
  <cols>
    <col min="1" max="1" width="3.140625" customWidth="1"/>
    <col min="3" max="3" width="11.7109375" customWidth="1"/>
    <col min="4" max="4" width="14.7109375" customWidth="1"/>
    <col min="5" max="17" width="10.7109375" customWidth="1"/>
    <col min="18" max="18" width="5.7109375" customWidth="1"/>
    <col min="19" max="19" width="11.85546875" hidden="1" customWidth="1"/>
    <col min="20" max="20" width="11.7109375" hidden="1" customWidth="1"/>
    <col min="21" max="23" width="0" hidden="1" customWidth="1"/>
    <col min="25" max="25" width="36.42578125" hidden="1" customWidth="1"/>
    <col min="26" max="26" width="0" hidden="1" customWidth="1"/>
  </cols>
  <sheetData>
    <row r="3" spans="2:26" x14ac:dyDescent="0.2">
      <c r="I3" s="254"/>
    </row>
    <row r="4" spans="2:26" x14ac:dyDescent="0.2">
      <c r="E4" s="256"/>
      <c r="F4" s="399"/>
      <c r="G4" s="448"/>
      <c r="H4" s="260"/>
      <c r="I4" s="9"/>
    </row>
    <row r="5" spans="2:26" x14ac:dyDescent="0.2">
      <c r="B5" s="449"/>
      <c r="C5" t="s">
        <v>324</v>
      </c>
      <c r="F5" s="257" t="s">
        <v>450</v>
      </c>
      <c r="G5" s="256"/>
      <c r="H5" s="258"/>
      <c r="I5" s="259"/>
    </row>
    <row r="6" spans="2:26" x14ac:dyDescent="0.2">
      <c r="B6" s="260"/>
      <c r="D6" s="477" t="s">
        <v>486</v>
      </c>
      <c r="E6" s="670">
        <f>'Balance Sheet'!E4:J4</f>
        <v>0</v>
      </c>
      <c r="F6" s="670"/>
      <c r="G6" s="670"/>
      <c r="H6" s="256"/>
      <c r="I6" s="9"/>
    </row>
    <row r="7" spans="2:26" x14ac:dyDescent="0.2">
      <c r="B7" s="260"/>
      <c r="E7" s="256"/>
      <c r="F7" s="399"/>
      <c r="G7" s="448"/>
      <c r="H7" s="260"/>
      <c r="I7" s="9"/>
    </row>
    <row r="8" spans="2:26" ht="13.5" thickBot="1" x14ac:dyDescent="0.25">
      <c r="B8" s="261"/>
      <c r="C8" t="s">
        <v>326</v>
      </c>
      <c r="E8" s="256"/>
      <c r="F8" s="399"/>
      <c r="G8" s="448"/>
      <c r="H8" s="260"/>
      <c r="I8" s="9"/>
    </row>
    <row r="9" spans="2:26" ht="13.5" thickBot="1" x14ac:dyDescent="0.25">
      <c r="B9" s="260"/>
      <c r="E9" s="265" t="s">
        <v>451</v>
      </c>
      <c r="F9" s="265" t="s">
        <v>452</v>
      </c>
      <c r="G9" s="265" t="s">
        <v>453</v>
      </c>
      <c r="H9" s="265" t="s">
        <v>454</v>
      </c>
      <c r="I9" s="265" t="s">
        <v>455</v>
      </c>
      <c r="J9" s="265" t="s">
        <v>456</v>
      </c>
      <c r="K9" s="265" t="s">
        <v>457</v>
      </c>
      <c r="L9" s="265" t="s">
        <v>458</v>
      </c>
      <c r="M9" s="265" t="s">
        <v>459</v>
      </c>
      <c r="N9" s="265" t="s">
        <v>460</v>
      </c>
      <c r="O9" s="265" t="s">
        <v>461</v>
      </c>
      <c r="P9" s="265" t="s">
        <v>462</v>
      </c>
      <c r="Q9" s="266" t="s">
        <v>151</v>
      </c>
    </row>
    <row r="10" spans="2:26" x14ac:dyDescent="0.2">
      <c r="E10" s="265"/>
      <c r="F10" s="262"/>
      <c r="G10" s="263" t="s">
        <v>327</v>
      </c>
      <c r="H10" s="264"/>
      <c r="I10" s="265"/>
      <c r="J10" s="265"/>
      <c r="K10" s="265"/>
      <c r="L10" s="265"/>
      <c r="M10" s="265"/>
      <c r="N10" s="265"/>
      <c r="O10" s="265"/>
      <c r="P10" s="265"/>
      <c r="Q10" s="266"/>
    </row>
    <row r="11" spans="2:26" x14ac:dyDescent="0.2">
      <c r="B11" s="267" t="s">
        <v>332</v>
      </c>
      <c r="E11" s="268"/>
      <c r="F11" s="268"/>
      <c r="G11" s="268"/>
      <c r="H11" s="268"/>
      <c r="I11" s="268"/>
      <c r="J11" s="268"/>
      <c r="K11" s="268"/>
      <c r="L11" s="268"/>
      <c r="M11" s="268"/>
      <c r="N11" s="268"/>
      <c r="O11" s="268"/>
      <c r="P11" s="268"/>
      <c r="Q11" s="270">
        <f>SUM(E11:P11)</f>
        <v>0</v>
      </c>
      <c r="Y11" s="282"/>
      <c r="Z11" s="283">
        <f>I5</f>
        <v>0</v>
      </c>
    </row>
    <row r="12" spans="2:26" x14ac:dyDescent="0.2">
      <c r="B12" t="s">
        <v>131</v>
      </c>
      <c r="E12" s="272"/>
      <c r="F12" s="272"/>
      <c r="G12" s="272"/>
      <c r="H12" s="272"/>
      <c r="I12" s="272"/>
      <c r="J12" s="272"/>
      <c r="K12" s="272"/>
      <c r="L12" s="272"/>
      <c r="M12" s="272"/>
      <c r="N12" s="272"/>
      <c r="O12" s="272"/>
      <c r="P12" s="272"/>
      <c r="Q12" s="270" t="e">
        <f>((E11*E12)+(F11*F12)+(G11*G12)+(H11*H12)+(I11*I12)+(J11*J12)+(K11*K12)+(L11*L12)+(M11*M12)+(N11*N12)+(O11*O12)+(P11*P12))/Q11</f>
        <v>#DIV/0!</v>
      </c>
      <c r="Y12" s="286" t="s">
        <v>335</v>
      </c>
      <c r="Z12" s="287"/>
    </row>
    <row r="13" spans="2:26" ht="13.5" thickBot="1" x14ac:dyDescent="0.25">
      <c r="B13" s="274" t="s">
        <v>333</v>
      </c>
      <c r="E13" s="275"/>
      <c r="F13" s="275"/>
      <c r="G13" s="275"/>
      <c r="H13" s="275"/>
      <c r="I13" s="275"/>
      <c r="J13" s="275"/>
      <c r="K13" s="275"/>
      <c r="L13" s="275"/>
      <c r="M13" s="275"/>
      <c r="N13" s="275"/>
      <c r="O13" s="275"/>
      <c r="P13" s="275"/>
      <c r="Q13" s="277" t="e">
        <f>Q14/(Q11*Q12)*100</f>
        <v>#DIV/0!</v>
      </c>
      <c r="Y13" s="288" t="s">
        <v>337</v>
      </c>
      <c r="Z13" s="289">
        <f t="shared" ref="Z13:Z21" si="0">Q86</f>
        <v>0</v>
      </c>
    </row>
    <row r="14" spans="2:26" ht="13.5" thickBot="1" x14ac:dyDescent="0.25">
      <c r="B14" s="148" t="s">
        <v>334</v>
      </c>
      <c r="E14" s="279">
        <f t="shared" ref="E14:P14" si="1">(E11*E12)/100*E13</f>
        <v>0</v>
      </c>
      <c r="F14" s="279">
        <f t="shared" si="1"/>
        <v>0</v>
      </c>
      <c r="G14" s="279">
        <f t="shared" si="1"/>
        <v>0</v>
      </c>
      <c r="H14" s="279">
        <f t="shared" si="1"/>
        <v>0</v>
      </c>
      <c r="I14" s="279">
        <f t="shared" si="1"/>
        <v>0</v>
      </c>
      <c r="J14" s="279">
        <f t="shared" si="1"/>
        <v>0</v>
      </c>
      <c r="K14" s="279">
        <f t="shared" si="1"/>
        <v>0</v>
      </c>
      <c r="L14" s="279">
        <f t="shared" si="1"/>
        <v>0</v>
      </c>
      <c r="M14" s="279">
        <f t="shared" si="1"/>
        <v>0</v>
      </c>
      <c r="N14" s="279">
        <f t="shared" si="1"/>
        <v>0</v>
      </c>
      <c r="O14" s="279">
        <f t="shared" si="1"/>
        <v>0</v>
      </c>
      <c r="P14" s="279">
        <f t="shared" si="1"/>
        <v>0</v>
      </c>
      <c r="Q14" s="280">
        <f>SUM(E14:P14)</f>
        <v>0</v>
      </c>
      <c r="Y14" s="288" t="s">
        <v>265</v>
      </c>
      <c r="Z14" s="289">
        <f t="shared" si="0"/>
        <v>0</v>
      </c>
    </row>
    <row r="15" spans="2:26" x14ac:dyDescent="0.2">
      <c r="B15" s="148"/>
      <c r="E15" s="284"/>
      <c r="F15" s="284"/>
      <c r="G15" s="284"/>
      <c r="H15" s="284"/>
      <c r="I15" s="285"/>
      <c r="Y15" s="288" t="s">
        <v>338</v>
      </c>
      <c r="Z15" s="289">
        <f t="shared" si="0"/>
        <v>0</v>
      </c>
    </row>
    <row r="16" spans="2:26" ht="13.5" thickBot="1" x14ac:dyDescent="0.25">
      <c r="E16" s="256"/>
      <c r="F16" s="262"/>
      <c r="G16" s="263" t="s">
        <v>336</v>
      </c>
      <c r="H16" s="264"/>
      <c r="I16" s="9"/>
      <c r="Y16" s="288" t="s">
        <v>339</v>
      </c>
      <c r="Z16" s="289">
        <f t="shared" si="0"/>
        <v>0</v>
      </c>
    </row>
    <row r="17" spans="2:26" x14ac:dyDescent="0.2">
      <c r="B17" s="267" t="s">
        <v>332</v>
      </c>
      <c r="E17" s="268"/>
      <c r="F17" s="268"/>
      <c r="G17" s="268"/>
      <c r="H17" s="268"/>
      <c r="I17" s="268"/>
      <c r="J17" s="268"/>
      <c r="K17" s="268"/>
      <c r="L17" s="268"/>
      <c r="M17" s="268"/>
      <c r="N17" s="268"/>
      <c r="O17" s="268"/>
      <c r="P17" s="268"/>
      <c r="Q17" s="405">
        <f>SUM(E17:P17)</f>
        <v>0</v>
      </c>
      <c r="Y17" s="292" t="s">
        <v>340</v>
      </c>
      <c r="Z17" s="289">
        <f t="shared" si="0"/>
        <v>0</v>
      </c>
    </row>
    <row r="18" spans="2:26" x14ac:dyDescent="0.2">
      <c r="B18" t="s">
        <v>131</v>
      </c>
      <c r="E18" s="272"/>
      <c r="F18" s="272"/>
      <c r="G18" s="272"/>
      <c r="H18" s="272"/>
      <c r="I18" s="272"/>
      <c r="J18" s="272"/>
      <c r="K18" s="272"/>
      <c r="L18" s="272"/>
      <c r="M18" s="272"/>
      <c r="N18" s="272"/>
      <c r="O18" s="272"/>
      <c r="P18" s="272"/>
      <c r="Q18" s="270" t="e">
        <f>((E17*E18)+(F17*F18)+(G17*G18)+(H17*H18)+(I17*I18)+(J17*J18)+(K17*K18)+(L17*L18)+(M17*M18)+(N17*N18)+(O17*O18)+(P17*P18))/Q17</f>
        <v>#DIV/0!</v>
      </c>
      <c r="Y18" s="288" t="s">
        <v>341</v>
      </c>
      <c r="Z18" s="289">
        <f t="shared" si="0"/>
        <v>0</v>
      </c>
    </row>
    <row r="19" spans="2:26" ht="13.5" thickBot="1" x14ac:dyDescent="0.25">
      <c r="B19" s="274" t="s">
        <v>333</v>
      </c>
      <c r="E19" s="275"/>
      <c r="F19" s="275"/>
      <c r="G19" s="275"/>
      <c r="H19" s="275"/>
      <c r="I19" s="275"/>
      <c r="J19" s="275"/>
      <c r="K19" s="275"/>
      <c r="L19" s="275"/>
      <c r="M19" s="275"/>
      <c r="N19" s="275"/>
      <c r="O19" s="275"/>
      <c r="P19" s="275"/>
      <c r="Q19" s="277" t="e">
        <f>Q20/(Q17*Q18)*100</f>
        <v>#DIV/0!</v>
      </c>
      <c r="Y19" s="288" t="s">
        <v>343</v>
      </c>
      <c r="Z19" s="289">
        <f t="shared" si="0"/>
        <v>0</v>
      </c>
    </row>
    <row r="20" spans="2:26" ht="13.5" thickBot="1" x14ac:dyDescent="0.25">
      <c r="B20" s="148" t="s">
        <v>334</v>
      </c>
      <c r="E20" s="291">
        <f t="shared" ref="E20:P20" si="2">(E17*E18)/100*E19</f>
        <v>0</v>
      </c>
      <c r="F20" s="291">
        <f t="shared" si="2"/>
        <v>0</v>
      </c>
      <c r="G20" s="291">
        <f t="shared" si="2"/>
        <v>0</v>
      </c>
      <c r="H20" s="279">
        <f t="shared" si="2"/>
        <v>0</v>
      </c>
      <c r="I20" s="279">
        <f t="shared" si="2"/>
        <v>0</v>
      </c>
      <c r="J20" s="279">
        <f t="shared" si="2"/>
        <v>0</v>
      </c>
      <c r="K20" s="279">
        <f t="shared" si="2"/>
        <v>0</v>
      </c>
      <c r="L20" s="279">
        <f t="shared" si="2"/>
        <v>0</v>
      </c>
      <c r="M20" s="279">
        <f t="shared" si="2"/>
        <v>0</v>
      </c>
      <c r="N20" s="279">
        <f t="shared" si="2"/>
        <v>0</v>
      </c>
      <c r="O20" s="279">
        <f t="shared" si="2"/>
        <v>0</v>
      </c>
      <c r="P20" s="279">
        <f t="shared" si="2"/>
        <v>0</v>
      </c>
      <c r="Q20" s="280">
        <f>SUM(E20:P20)</f>
        <v>0</v>
      </c>
      <c r="Y20" s="288" t="s">
        <v>344</v>
      </c>
      <c r="Z20" s="289">
        <f t="shared" si="0"/>
        <v>0</v>
      </c>
    </row>
    <row r="21" spans="2:26" x14ac:dyDescent="0.2">
      <c r="B21" s="148"/>
      <c r="E21" s="284"/>
      <c r="F21" s="284"/>
      <c r="G21" s="284"/>
      <c r="H21" s="284"/>
      <c r="I21" s="285"/>
      <c r="Y21" s="288" t="s">
        <v>345</v>
      </c>
      <c r="Z21" s="289">
        <f t="shared" si="0"/>
        <v>0</v>
      </c>
    </row>
    <row r="22" spans="2:26" ht="13.5" thickBot="1" x14ac:dyDescent="0.25">
      <c r="E22" s="256"/>
      <c r="F22" s="262"/>
      <c r="G22" s="263" t="s">
        <v>342</v>
      </c>
      <c r="H22" s="264"/>
      <c r="I22" s="9"/>
      <c r="Y22" s="293" t="s">
        <v>346</v>
      </c>
      <c r="Z22" s="294">
        <f>SUM(Z13:Z21)</f>
        <v>0</v>
      </c>
    </row>
    <row r="23" spans="2:26" x14ac:dyDescent="0.2">
      <c r="B23" s="267" t="s">
        <v>332</v>
      </c>
      <c r="E23" s="268"/>
      <c r="F23" s="268"/>
      <c r="G23" s="268"/>
      <c r="H23" s="268"/>
      <c r="I23" s="268"/>
      <c r="J23" s="268"/>
      <c r="K23" s="268"/>
      <c r="L23" s="268"/>
      <c r="M23" s="268"/>
      <c r="N23" s="268"/>
      <c r="O23" s="268"/>
      <c r="P23" s="268"/>
      <c r="Q23" s="405">
        <f>SUM(E23:P23)</f>
        <v>0</v>
      </c>
      <c r="Y23" s="295" t="s">
        <v>347</v>
      </c>
      <c r="Z23" s="289"/>
    </row>
    <row r="24" spans="2:26" x14ac:dyDescent="0.2">
      <c r="B24" t="s">
        <v>131</v>
      </c>
      <c r="E24" s="272"/>
      <c r="F24" s="272"/>
      <c r="G24" s="272"/>
      <c r="H24" s="272"/>
      <c r="I24" s="272"/>
      <c r="J24" s="272"/>
      <c r="K24" s="272"/>
      <c r="L24" s="272"/>
      <c r="M24" s="272"/>
      <c r="N24" s="272"/>
      <c r="O24" s="272"/>
      <c r="P24" s="272"/>
      <c r="Q24" s="270" t="e">
        <f>((E23*E24)+(F23*F24)+(G23*G24)+(H23*H24)+(I23*I24)+(J23*J24)+(K23*K24)+(L23*L24)+(M23*M24)+(N23*N24)+(O23*O24)+(P23*P24))/Q23</f>
        <v>#DIV/0!</v>
      </c>
      <c r="Y24" s="296" t="s">
        <v>348</v>
      </c>
      <c r="Z24" s="297">
        <f>Q130+Q131</f>
        <v>0</v>
      </c>
    </row>
    <row r="25" spans="2:26" ht="13.5" thickBot="1" x14ac:dyDescent="0.25">
      <c r="B25" s="274" t="s">
        <v>333</v>
      </c>
      <c r="E25" s="275"/>
      <c r="F25" s="275"/>
      <c r="G25" s="275"/>
      <c r="H25" s="275"/>
      <c r="I25" s="275"/>
      <c r="J25" s="275"/>
      <c r="K25" s="275"/>
      <c r="L25" s="275"/>
      <c r="M25" s="275"/>
      <c r="N25" s="275"/>
      <c r="O25" s="275"/>
      <c r="P25" s="275"/>
      <c r="Q25" s="277" t="e">
        <f>Q26/(Q23*Q24)*100</f>
        <v>#DIV/0!</v>
      </c>
      <c r="Y25" s="296" t="s">
        <v>350</v>
      </c>
      <c r="Z25" s="297">
        <f>Q101</f>
        <v>0</v>
      </c>
    </row>
    <row r="26" spans="2:26" ht="13.5" thickBot="1" x14ac:dyDescent="0.25">
      <c r="B26" s="148" t="s">
        <v>334</v>
      </c>
      <c r="E26" s="291">
        <f t="shared" ref="E26:P26" si="3">(E23*E24)/100*E25</f>
        <v>0</v>
      </c>
      <c r="F26" s="291">
        <f t="shared" si="3"/>
        <v>0</v>
      </c>
      <c r="G26" s="291">
        <f t="shared" si="3"/>
        <v>0</v>
      </c>
      <c r="H26" s="279">
        <f t="shared" si="3"/>
        <v>0</v>
      </c>
      <c r="I26" s="279">
        <f t="shared" si="3"/>
        <v>0</v>
      </c>
      <c r="J26" s="279">
        <f t="shared" si="3"/>
        <v>0</v>
      </c>
      <c r="K26" s="279">
        <f t="shared" si="3"/>
        <v>0</v>
      </c>
      <c r="L26" s="279">
        <f t="shared" si="3"/>
        <v>0</v>
      </c>
      <c r="M26" s="279">
        <f t="shared" si="3"/>
        <v>0</v>
      </c>
      <c r="N26" s="279">
        <f t="shared" si="3"/>
        <v>0</v>
      </c>
      <c r="O26" s="279">
        <f t="shared" si="3"/>
        <v>0</v>
      </c>
      <c r="P26" s="279">
        <f t="shared" si="3"/>
        <v>0</v>
      </c>
      <c r="Q26" s="280">
        <f>SUM(E26:P26)</f>
        <v>0</v>
      </c>
      <c r="Y26" s="298" t="s">
        <v>351</v>
      </c>
      <c r="Z26" s="299">
        <f>Z22+Z23-Z24-Z25</f>
        <v>0</v>
      </c>
    </row>
    <row r="27" spans="2:26" x14ac:dyDescent="0.2">
      <c r="B27" s="148"/>
      <c r="E27" s="284"/>
      <c r="F27" s="284"/>
      <c r="G27" s="284"/>
      <c r="H27" s="284"/>
      <c r="I27" s="285"/>
      <c r="Y27" s="286" t="s">
        <v>352</v>
      </c>
      <c r="Z27" s="300"/>
    </row>
    <row r="28" spans="2:26" ht="13.5" thickBot="1" x14ac:dyDescent="0.25">
      <c r="E28" s="256"/>
      <c r="F28" s="262"/>
      <c r="G28" s="263" t="s">
        <v>349</v>
      </c>
      <c r="H28" s="264"/>
      <c r="I28" s="9"/>
      <c r="Y28" s="288" t="s">
        <v>353</v>
      </c>
      <c r="Z28" s="289">
        <f t="shared" ref="Z28:Z53" si="4">Q102</f>
        <v>0</v>
      </c>
    </row>
    <row r="29" spans="2:26" x14ac:dyDescent="0.2">
      <c r="B29" s="267" t="s">
        <v>332</v>
      </c>
      <c r="E29" s="268"/>
      <c r="F29" s="268"/>
      <c r="G29" s="268"/>
      <c r="H29" s="268"/>
      <c r="I29" s="268"/>
      <c r="J29" s="268"/>
      <c r="K29" s="268"/>
      <c r="L29" s="268"/>
      <c r="M29" s="268"/>
      <c r="N29" s="268"/>
      <c r="O29" s="268"/>
      <c r="P29" s="268"/>
      <c r="Q29" s="405">
        <f>SUM(E29:P29)</f>
        <v>0</v>
      </c>
      <c r="Y29" s="288" t="s">
        <v>354</v>
      </c>
      <c r="Z29" s="289">
        <f t="shared" si="4"/>
        <v>0</v>
      </c>
    </row>
    <row r="30" spans="2:26" x14ac:dyDescent="0.2">
      <c r="B30" t="s">
        <v>131</v>
      </c>
      <c r="E30" s="272"/>
      <c r="F30" s="272"/>
      <c r="G30" s="272"/>
      <c r="H30" s="272"/>
      <c r="I30" s="272"/>
      <c r="J30" s="272"/>
      <c r="K30" s="272"/>
      <c r="L30" s="272"/>
      <c r="M30" s="272"/>
      <c r="N30" s="272"/>
      <c r="O30" s="272"/>
      <c r="P30" s="272"/>
      <c r="Q30" s="270" t="e">
        <f>((E29*E30)+(F29*F30)+(G29*G30)+(H29*H30)+(I29*I30)+(J29*J30)+(K29*K30)+(L29*L30)+(M29*M30)+(N29*N30)+(O29*O30)+(P29*P30))/Q29</f>
        <v>#DIV/0!</v>
      </c>
      <c r="Y30" s="288" t="s">
        <v>355</v>
      </c>
      <c r="Z30" s="289">
        <f t="shared" si="4"/>
        <v>0</v>
      </c>
    </row>
    <row r="31" spans="2:26" ht="13.5" thickBot="1" x14ac:dyDescent="0.25">
      <c r="B31" s="274" t="s">
        <v>333</v>
      </c>
      <c r="E31" s="275"/>
      <c r="F31" s="275"/>
      <c r="G31" s="275"/>
      <c r="H31" s="275"/>
      <c r="I31" s="275"/>
      <c r="J31" s="275"/>
      <c r="K31" s="275"/>
      <c r="L31" s="275"/>
      <c r="M31" s="275"/>
      <c r="N31" s="275"/>
      <c r="O31" s="275"/>
      <c r="P31" s="275"/>
      <c r="Q31" s="277" t="e">
        <f>Q32/(Q29*Q30)*100</f>
        <v>#DIV/0!</v>
      </c>
      <c r="Y31" s="288" t="s">
        <v>357</v>
      </c>
      <c r="Z31" s="289">
        <f t="shared" si="4"/>
        <v>0</v>
      </c>
    </row>
    <row r="32" spans="2:26" ht="13.5" thickBot="1" x14ac:dyDescent="0.25">
      <c r="B32" s="148" t="s">
        <v>334</v>
      </c>
      <c r="E32" s="291">
        <f t="shared" ref="E32:P32" si="5">(E29*E30)/100*E31</f>
        <v>0</v>
      </c>
      <c r="F32" s="291">
        <f t="shared" si="5"/>
        <v>0</v>
      </c>
      <c r="G32" s="291">
        <f t="shared" si="5"/>
        <v>0</v>
      </c>
      <c r="H32" s="279">
        <f t="shared" si="5"/>
        <v>0</v>
      </c>
      <c r="I32" s="279">
        <f t="shared" si="5"/>
        <v>0</v>
      </c>
      <c r="J32" s="279">
        <f t="shared" si="5"/>
        <v>0</v>
      </c>
      <c r="K32" s="279">
        <f t="shared" si="5"/>
        <v>0</v>
      </c>
      <c r="L32" s="279">
        <f t="shared" si="5"/>
        <v>0</v>
      </c>
      <c r="M32" s="279">
        <f t="shared" si="5"/>
        <v>0</v>
      </c>
      <c r="N32" s="279">
        <f t="shared" si="5"/>
        <v>0</v>
      </c>
      <c r="O32" s="279">
        <f t="shared" si="5"/>
        <v>0</v>
      </c>
      <c r="P32" s="279">
        <f t="shared" si="5"/>
        <v>0</v>
      </c>
      <c r="Q32" s="280">
        <f>SUM(E32:P32)</f>
        <v>0</v>
      </c>
      <c r="Y32" s="288" t="s">
        <v>358</v>
      </c>
      <c r="Z32" s="289">
        <f t="shared" si="4"/>
        <v>0</v>
      </c>
    </row>
    <row r="33" spans="2:26" x14ac:dyDescent="0.2">
      <c r="B33" s="148"/>
      <c r="E33" s="284"/>
      <c r="F33" s="284"/>
      <c r="G33" s="284"/>
      <c r="H33" s="284"/>
      <c r="I33" s="301"/>
      <c r="Y33" s="288" t="s">
        <v>359</v>
      </c>
      <c r="Z33" s="289">
        <f t="shared" si="4"/>
        <v>0</v>
      </c>
    </row>
    <row r="34" spans="2:26" ht="13.5" thickBot="1" x14ac:dyDescent="0.25">
      <c r="E34" s="256"/>
      <c r="F34" s="262"/>
      <c r="G34" s="263" t="s">
        <v>356</v>
      </c>
      <c r="H34" s="264"/>
      <c r="I34" s="9"/>
      <c r="Y34" s="288" t="s">
        <v>360</v>
      </c>
      <c r="Z34" s="289">
        <f t="shared" si="4"/>
        <v>0</v>
      </c>
    </row>
    <row r="35" spans="2:26" x14ac:dyDescent="0.2">
      <c r="B35" s="267" t="s">
        <v>332</v>
      </c>
      <c r="E35" s="268"/>
      <c r="F35" s="268"/>
      <c r="G35" s="268"/>
      <c r="H35" s="268"/>
      <c r="I35" s="268"/>
      <c r="J35" s="268"/>
      <c r="K35" s="268"/>
      <c r="L35" s="268"/>
      <c r="M35" s="268"/>
      <c r="N35" s="268"/>
      <c r="O35" s="268"/>
      <c r="P35" s="268"/>
      <c r="Q35" s="405">
        <f>SUM(E35:P35)</f>
        <v>0</v>
      </c>
      <c r="Y35" s="288" t="s">
        <v>361</v>
      </c>
      <c r="Z35" s="289">
        <f t="shared" si="4"/>
        <v>0</v>
      </c>
    </row>
    <row r="36" spans="2:26" x14ac:dyDescent="0.2">
      <c r="B36" t="s">
        <v>131</v>
      </c>
      <c r="E36" s="272"/>
      <c r="F36" s="272"/>
      <c r="G36" s="272"/>
      <c r="H36" s="272"/>
      <c r="I36" s="272"/>
      <c r="J36" s="272"/>
      <c r="K36" s="272"/>
      <c r="L36" s="272"/>
      <c r="M36" s="272"/>
      <c r="N36" s="272"/>
      <c r="O36" s="272"/>
      <c r="P36" s="272"/>
      <c r="Q36" s="270" t="e">
        <f>((E35*E36)+(F35*F36)+(G35*G36)+(H35*H36)+(I35*I36)+(J35*J36)+(K35*K36)+(L35*L36)+(M35*M36)+(N35*N36)+(O35*O36)+(P35*P36))/Q35</f>
        <v>#DIV/0!</v>
      </c>
      <c r="Y36" s="288" t="s">
        <v>362</v>
      </c>
      <c r="Z36" s="289">
        <f t="shared" si="4"/>
        <v>0</v>
      </c>
    </row>
    <row r="37" spans="2:26" ht="13.5" thickBot="1" x14ac:dyDescent="0.25">
      <c r="B37" s="274" t="s">
        <v>333</v>
      </c>
      <c r="E37" s="275"/>
      <c r="F37" s="275"/>
      <c r="G37" s="275"/>
      <c r="H37" s="275"/>
      <c r="I37" s="275"/>
      <c r="J37" s="275"/>
      <c r="K37" s="275"/>
      <c r="L37" s="275"/>
      <c r="M37" s="275"/>
      <c r="N37" s="275"/>
      <c r="O37" s="275"/>
      <c r="P37" s="275"/>
      <c r="Q37" s="277" t="e">
        <f>Q38/(Q35*Q36)*100</f>
        <v>#DIV/0!</v>
      </c>
      <c r="Y37" s="292" t="s">
        <v>364</v>
      </c>
      <c r="Z37" s="289">
        <f t="shared" si="4"/>
        <v>0</v>
      </c>
    </row>
    <row r="38" spans="2:26" ht="13.5" thickBot="1" x14ac:dyDescent="0.25">
      <c r="B38" s="148" t="s">
        <v>334</v>
      </c>
      <c r="E38" s="291">
        <f t="shared" ref="E38:P38" si="6">(E35*E36)/100*E37</f>
        <v>0</v>
      </c>
      <c r="F38" s="291">
        <f t="shared" si="6"/>
        <v>0</v>
      </c>
      <c r="G38" s="291">
        <f t="shared" si="6"/>
        <v>0</v>
      </c>
      <c r="H38" s="279">
        <f t="shared" si="6"/>
        <v>0</v>
      </c>
      <c r="I38" s="279">
        <f t="shared" si="6"/>
        <v>0</v>
      </c>
      <c r="J38" s="279">
        <f t="shared" si="6"/>
        <v>0</v>
      </c>
      <c r="K38" s="279">
        <f t="shared" si="6"/>
        <v>0</v>
      </c>
      <c r="L38" s="279">
        <f t="shared" si="6"/>
        <v>0</v>
      </c>
      <c r="M38" s="279">
        <f t="shared" si="6"/>
        <v>0</v>
      </c>
      <c r="N38" s="279">
        <f t="shared" si="6"/>
        <v>0</v>
      </c>
      <c r="O38" s="279">
        <f t="shared" si="6"/>
        <v>0</v>
      </c>
      <c r="P38" s="279">
        <f t="shared" si="6"/>
        <v>0</v>
      </c>
      <c r="Q38" s="280">
        <f>SUM(E38:P38)</f>
        <v>0</v>
      </c>
      <c r="Y38" s="292" t="s">
        <v>365</v>
      </c>
      <c r="Z38" s="289">
        <f t="shared" si="4"/>
        <v>0</v>
      </c>
    </row>
    <row r="39" spans="2:26" x14ac:dyDescent="0.2">
      <c r="B39" s="148"/>
      <c r="E39" s="284"/>
      <c r="F39" s="284"/>
      <c r="G39" s="284"/>
      <c r="H39" s="284"/>
      <c r="I39" s="285"/>
      <c r="Y39" s="288" t="s">
        <v>366</v>
      </c>
      <c r="Z39" s="289">
        <f t="shared" si="4"/>
        <v>0</v>
      </c>
    </row>
    <row r="40" spans="2:26" ht="13.5" thickBot="1" x14ac:dyDescent="0.25">
      <c r="E40" s="256"/>
      <c r="F40" s="262"/>
      <c r="G40" s="263" t="s">
        <v>363</v>
      </c>
      <c r="H40" s="264"/>
      <c r="I40" s="9"/>
      <c r="Y40" s="288" t="s">
        <v>367</v>
      </c>
      <c r="Z40" s="289">
        <f t="shared" si="4"/>
        <v>0</v>
      </c>
    </row>
    <row r="41" spans="2:26" x14ac:dyDescent="0.2">
      <c r="B41" s="267" t="s">
        <v>332</v>
      </c>
      <c r="E41" s="268"/>
      <c r="F41" s="268"/>
      <c r="G41" s="268"/>
      <c r="H41" s="268"/>
      <c r="I41" s="268"/>
      <c r="J41" s="268"/>
      <c r="K41" s="268"/>
      <c r="L41" s="268"/>
      <c r="M41" s="268"/>
      <c r="N41" s="268"/>
      <c r="O41" s="268"/>
      <c r="P41" s="268"/>
      <c r="Q41" s="405">
        <f>SUM(E41:P41)</f>
        <v>0</v>
      </c>
      <c r="Y41" s="302" t="s">
        <v>368</v>
      </c>
      <c r="Z41" s="289">
        <f t="shared" si="4"/>
        <v>0</v>
      </c>
    </row>
    <row r="42" spans="2:26" x14ac:dyDescent="0.2">
      <c r="B42" t="s">
        <v>131</v>
      </c>
      <c r="E42" s="272"/>
      <c r="F42" s="272"/>
      <c r="G42" s="272"/>
      <c r="H42" s="272"/>
      <c r="I42" s="272"/>
      <c r="J42" s="272"/>
      <c r="K42" s="272"/>
      <c r="L42" s="272"/>
      <c r="M42" s="272"/>
      <c r="N42" s="272"/>
      <c r="O42" s="272"/>
      <c r="P42" s="272"/>
      <c r="Q42" s="270" t="e">
        <f>((E41*E42)+(F41*F42)+(G41*G42)+(H41*H42)+(I41*I42)+(J41*J42)+(K41*K42)+(L41*L42)+(M41*M42)+(N41*N42)+(O41*O42)+(P41*P42))/Q41</f>
        <v>#DIV/0!</v>
      </c>
      <c r="Y42" s="288" t="s">
        <v>369</v>
      </c>
      <c r="Z42" s="289">
        <f t="shared" si="4"/>
        <v>0</v>
      </c>
    </row>
    <row r="43" spans="2:26" ht="13.5" thickBot="1" x14ac:dyDescent="0.25">
      <c r="B43" s="274" t="s">
        <v>333</v>
      </c>
      <c r="E43" s="275"/>
      <c r="F43" s="275"/>
      <c r="G43" s="275"/>
      <c r="H43" s="275"/>
      <c r="I43" s="275"/>
      <c r="J43" s="275"/>
      <c r="K43" s="275"/>
      <c r="L43" s="275"/>
      <c r="M43" s="275"/>
      <c r="N43" s="275"/>
      <c r="O43" s="275"/>
      <c r="P43" s="275"/>
      <c r="Q43" s="277" t="e">
        <f>Q44/(Q41*Q42)*100</f>
        <v>#DIV/0!</v>
      </c>
      <c r="Y43" s="288" t="s">
        <v>371</v>
      </c>
      <c r="Z43" s="289">
        <f t="shared" si="4"/>
        <v>0</v>
      </c>
    </row>
    <row r="44" spans="2:26" ht="13.5" thickBot="1" x14ac:dyDescent="0.25">
      <c r="B44" s="148" t="s">
        <v>334</v>
      </c>
      <c r="E44" s="291">
        <f t="shared" ref="E44:P44" si="7">(E41*E42)/100*E43</f>
        <v>0</v>
      </c>
      <c r="F44" s="291">
        <f t="shared" si="7"/>
        <v>0</v>
      </c>
      <c r="G44" s="291">
        <f t="shared" si="7"/>
        <v>0</v>
      </c>
      <c r="H44" s="279">
        <f t="shared" si="7"/>
        <v>0</v>
      </c>
      <c r="I44" s="279">
        <f t="shared" si="7"/>
        <v>0</v>
      </c>
      <c r="J44" s="279">
        <f t="shared" si="7"/>
        <v>0</v>
      </c>
      <c r="K44" s="279">
        <f t="shared" si="7"/>
        <v>0</v>
      </c>
      <c r="L44" s="279">
        <f t="shared" si="7"/>
        <v>0</v>
      </c>
      <c r="M44" s="279">
        <f t="shared" si="7"/>
        <v>0</v>
      </c>
      <c r="N44" s="279">
        <f t="shared" si="7"/>
        <v>0</v>
      </c>
      <c r="O44" s="279">
        <f t="shared" si="7"/>
        <v>0</v>
      </c>
      <c r="P44" s="279">
        <f t="shared" si="7"/>
        <v>0</v>
      </c>
      <c r="Q44" s="280">
        <f>SUM(E44:P44)</f>
        <v>0</v>
      </c>
      <c r="Y44" s="288" t="s">
        <v>374</v>
      </c>
      <c r="Z44" s="289">
        <f t="shared" si="4"/>
        <v>0</v>
      </c>
    </row>
    <row r="45" spans="2:26" x14ac:dyDescent="0.2">
      <c r="B45" s="148"/>
      <c r="E45" s="284"/>
      <c r="F45" s="284"/>
      <c r="G45" s="284"/>
      <c r="H45" s="284"/>
      <c r="I45" s="301"/>
      <c r="Y45" s="288" t="s">
        <v>376</v>
      </c>
      <c r="Z45" s="289">
        <f t="shared" si="4"/>
        <v>0</v>
      </c>
    </row>
    <row r="46" spans="2:26" ht="13.5" thickBot="1" x14ac:dyDescent="0.25">
      <c r="E46" s="256"/>
      <c r="F46" s="262"/>
      <c r="G46" s="263" t="s">
        <v>370</v>
      </c>
      <c r="H46" s="264"/>
      <c r="I46" s="9"/>
      <c r="Y46" s="288" t="s">
        <v>377</v>
      </c>
      <c r="Z46" s="289">
        <f t="shared" si="4"/>
        <v>0</v>
      </c>
    </row>
    <row r="47" spans="2:26" x14ac:dyDescent="0.2">
      <c r="B47" s="267" t="s">
        <v>372</v>
      </c>
      <c r="D47" s="303" t="s">
        <v>373</v>
      </c>
      <c r="E47" s="268"/>
      <c r="F47" s="268"/>
      <c r="G47" s="268"/>
      <c r="H47" s="268"/>
      <c r="I47" s="268"/>
      <c r="J47" s="268"/>
      <c r="K47" s="268"/>
      <c r="L47" s="268"/>
      <c r="M47" s="268"/>
      <c r="N47" s="268"/>
      <c r="O47" s="268"/>
      <c r="P47" s="268"/>
      <c r="Q47" s="406">
        <f>SUM(E47:P47)</f>
        <v>0</v>
      </c>
      <c r="Y47" s="302" t="s">
        <v>378</v>
      </c>
      <c r="Z47" s="289">
        <f t="shared" si="4"/>
        <v>0</v>
      </c>
    </row>
    <row r="48" spans="2:26" x14ac:dyDescent="0.2">
      <c r="B48" s="274" t="s">
        <v>375</v>
      </c>
      <c r="E48" s="275"/>
      <c r="F48" s="275"/>
      <c r="G48" s="275"/>
      <c r="H48" s="275"/>
      <c r="I48" s="275"/>
      <c r="J48" s="275"/>
      <c r="K48" s="275"/>
      <c r="L48" s="275"/>
      <c r="M48" s="275"/>
      <c r="N48" s="275"/>
      <c r="O48" s="275"/>
      <c r="P48" s="275"/>
      <c r="Q48" s="407" t="e">
        <f>Q49/Q47</f>
        <v>#DIV/0!</v>
      </c>
      <c r="Y48" s="288" t="s">
        <v>380</v>
      </c>
      <c r="Z48" s="289">
        <f t="shared" si="4"/>
        <v>0</v>
      </c>
    </row>
    <row r="49" spans="2:26" ht="13.5" thickBot="1" x14ac:dyDescent="0.25">
      <c r="B49" s="148" t="s">
        <v>334</v>
      </c>
      <c r="E49" s="291">
        <f t="shared" ref="E49:P49" si="8">E47*E48</f>
        <v>0</v>
      </c>
      <c r="F49" s="291">
        <f t="shared" si="8"/>
        <v>0</v>
      </c>
      <c r="G49" s="291">
        <f t="shared" si="8"/>
        <v>0</v>
      </c>
      <c r="H49" s="291">
        <f t="shared" si="8"/>
        <v>0</v>
      </c>
      <c r="I49" s="291">
        <f t="shared" si="8"/>
        <v>0</v>
      </c>
      <c r="J49" s="291">
        <f t="shared" si="8"/>
        <v>0</v>
      </c>
      <c r="K49" s="291">
        <f t="shared" si="8"/>
        <v>0</v>
      </c>
      <c r="L49" s="291">
        <f t="shared" si="8"/>
        <v>0</v>
      </c>
      <c r="M49" s="291">
        <f t="shared" si="8"/>
        <v>0</v>
      </c>
      <c r="N49" s="291">
        <f t="shared" si="8"/>
        <v>0</v>
      </c>
      <c r="O49" s="291">
        <f t="shared" si="8"/>
        <v>0</v>
      </c>
      <c r="P49" s="279">
        <f t="shared" si="8"/>
        <v>0</v>
      </c>
      <c r="Q49" s="408">
        <f>SUM(E49:P49)</f>
        <v>0</v>
      </c>
      <c r="Y49" s="288" t="s">
        <v>382</v>
      </c>
      <c r="Z49" s="289">
        <f t="shared" si="4"/>
        <v>0</v>
      </c>
    </row>
    <row r="50" spans="2:26" x14ac:dyDescent="0.2">
      <c r="B50" s="148"/>
      <c r="E50" s="284"/>
      <c r="F50" s="284"/>
      <c r="G50" s="284"/>
      <c r="H50" s="284"/>
      <c r="I50" s="301"/>
      <c r="Y50" s="288" t="s">
        <v>383</v>
      </c>
      <c r="Z50" s="289">
        <f t="shared" si="4"/>
        <v>0</v>
      </c>
    </row>
    <row r="51" spans="2:26" ht="13.5" thickBot="1" x14ac:dyDescent="0.25">
      <c r="E51" s="256"/>
      <c r="F51" s="262"/>
      <c r="G51" s="263" t="s">
        <v>379</v>
      </c>
      <c r="H51" s="264"/>
      <c r="I51" s="9"/>
      <c r="Y51" s="288" t="s">
        <v>384</v>
      </c>
      <c r="Z51" s="289">
        <f t="shared" si="4"/>
        <v>0</v>
      </c>
    </row>
    <row r="52" spans="2:26" x14ac:dyDescent="0.2">
      <c r="B52" s="267" t="s">
        <v>372</v>
      </c>
      <c r="D52" s="303" t="s">
        <v>381</v>
      </c>
      <c r="E52" s="268"/>
      <c r="F52" s="268"/>
      <c r="G52" s="268"/>
      <c r="H52" s="268"/>
      <c r="I52" s="268"/>
      <c r="J52" s="268"/>
      <c r="K52" s="268"/>
      <c r="L52" s="268"/>
      <c r="M52" s="268"/>
      <c r="N52" s="268"/>
      <c r="O52" s="268"/>
      <c r="P52" s="268"/>
      <c r="Q52" s="406">
        <f>SUM(E52:P52)</f>
        <v>0</v>
      </c>
      <c r="Y52" s="288" t="s">
        <v>385</v>
      </c>
      <c r="Z52" s="289">
        <f t="shared" si="4"/>
        <v>0</v>
      </c>
    </row>
    <row r="53" spans="2:26" ht="13.5" thickBot="1" x14ac:dyDescent="0.25">
      <c r="B53" s="274" t="s">
        <v>375</v>
      </c>
      <c r="E53" s="275"/>
      <c r="F53" s="275"/>
      <c r="G53" s="275"/>
      <c r="H53" s="275"/>
      <c r="I53" s="275"/>
      <c r="J53" s="275"/>
      <c r="K53" s="275"/>
      <c r="L53" s="275"/>
      <c r="M53" s="275"/>
      <c r="N53" s="275"/>
      <c r="O53" s="275"/>
      <c r="P53" s="275"/>
      <c r="Q53" s="407" t="e">
        <f>Q54/Q52</f>
        <v>#DIV/0!</v>
      </c>
      <c r="Y53" s="288" t="s">
        <v>387</v>
      </c>
      <c r="Z53" s="289">
        <f t="shared" si="4"/>
        <v>0</v>
      </c>
    </row>
    <row r="54" spans="2:26" ht="13.5" thickBot="1" x14ac:dyDescent="0.25">
      <c r="B54" s="148" t="s">
        <v>334</v>
      </c>
      <c r="E54" s="291">
        <f t="shared" ref="E54:P54" si="9">E52*E53</f>
        <v>0</v>
      </c>
      <c r="F54" s="291">
        <f t="shared" si="9"/>
        <v>0</v>
      </c>
      <c r="G54" s="291">
        <f t="shared" si="9"/>
        <v>0</v>
      </c>
      <c r="H54" s="291">
        <f t="shared" si="9"/>
        <v>0</v>
      </c>
      <c r="I54" s="291">
        <f t="shared" si="9"/>
        <v>0</v>
      </c>
      <c r="J54" s="291">
        <f t="shared" si="9"/>
        <v>0</v>
      </c>
      <c r="K54" s="291">
        <f t="shared" si="9"/>
        <v>0</v>
      </c>
      <c r="L54" s="291">
        <f t="shared" si="9"/>
        <v>0</v>
      </c>
      <c r="M54" s="291">
        <f t="shared" si="9"/>
        <v>0</v>
      </c>
      <c r="N54" s="291">
        <f t="shared" si="9"/>
        <v>0</v>
      </c>
      <c r="O54" s="291">
        <f t="shared" si="9"/>
        <v>0</v>
      </c>
      <c r="P54" s="279">
        <f t="shared" si="9"/>
        <v>0</v>
      </c>
      <c r="Q54" s="408">
        <f>SUM(E54:P54)</f>
        <v>0</v>
      </c>
      <c r="Y54" s="309" t="s">
        <v>390</v>
      </c>
      <c r="Z54" s="310" t="str">
        <f>IF(Z7="","",SUM(Z28:Z53))</f>
        <v/>
      </c>
    </row>
    <row r="55" spans="2:26" x14ac:dyDescent="0.2">
      <c r="B55" s="148"/>
      <c r="E55" s="284"/>
      <c r="F55" s="284"/>
      <c r="G55" s="284"/>
      <c r="H55" s="284"/>
      <c r="I55" s="301"/>
      <c r="Y55" s="314" t="s">
        <v>392</v>
      </c>
      <c r="Z55" s="315">
        <f>Z141</f>
        <v>0</v>
      </c>
    </row>
    <row r="56" spans="2:26" ht="13.5" thickBot="1" x14ac:dyDescent="0.25">
      <c r="B56" s="148"/>
      <c r="E56" s="284"/>
      <c r="F56" s="304"/>
      <c r="G56" s="263" t="s">
        <v>386</v>
      </c>
      <c r="H56" s="305"/>
      <c r="I56" s="9"/>
      <c r="Y56" s="314" t="s">
        <v>393</v>
      </c>
      <c r="Z56" s="318"/>
    </row>
    <row r="57" spans="2:26" ht="13.5" thickBot="1" x14ac:dyDescent="0.25">
      <c r="B57" s="306" t="s">
        <v>388</v>
      </c>
      <c r="D57" s="303" t="s">
        <v>389</v>
      </c>
      <c r="E57" s="268"/>
      <c r="F57" s="268"/>
      <c r="G57" s="268"/>
      <c r="H57" s="268"/>
      <c r="I57" s="268"/>
      <c r="J57" s="268"/>
      <c r="K57" s="268"/>
      <c r="L57" s="268"/>
      <c r="M57" s="268"/>
      <c r="N57" s="268"/>
      <c r="O57" s="268"/>
      <c r="P57" s="268"/>
      <c r="Q57" s="406">
        <f>SUM(E57:P57)</f>
        <v>0</v>
      </c>
      <c r="Y57" s="309" t="s">
        <v>394</v>
      </c>
      <c r="Z57" s="322" t="str">
        <f>IF(Z8="","",SUM(Z54:Z56))</f>
        <v/>
      </c>
    </row>
    <row r="58" spans="2:26" ht="13.5" thickBot="1" x14ac:dyDescent="0.25">
      <c r="B58" s="274" t="s">
        <v>391</v>
      </c>
      <c r="D58" s="311"/>
      <c r="E58" s="275"/>
      <c r="F58" s="275"/>
      <c r="G58" s="275"/>
      <c r="H58" s="275"/>
      <c r="I58" s="275"/>
      <c r="J58" s="275"/>
      <c r="K58" s="275"/>
      <c r="L58" s="275"/>
      <c r="M58" s="275"/>
      <c r="N58" s="275"/>
      <c r="O58" s="275"/>
      <c r="P58" s="275"/>
      <c r="Q58" s="407" t="e">
        <f>Q59/Q57</f>
        <v>#DIV/0!</v>
      </c>
      <c r="Y58" s="325" t="s">
        <v>397</v>
      </c>
      <c r="Z58" s="299" t="e">
        <f>Z26-Z57</f>
        <v>#VALUE!</v>
      </c>
    </row>
    <row r="59" spans="2:26" x14ac:dyDescent="0.2">
      <c r="B59" s="148" t="s">
        <v>334</v>
      </c>
      <c r="D59" s="311"/>
      <c r="E59" s="316">
        <f t="shared" ref="E59:P59" si="10">E57*E58</f>
        <v>0</v>
      </c>
      <c r="F59" s="316">
        <f t="shared" si="10"/>
        <v>0</v>
      </c>
      <c r="G59" s="316">
        <f t="shared" si="10"/>
        <v>0</v>
      </c>
      <c r="H59" s="317">
        <f t="shared" si="10"/>
        <v>0</v>
      </c>
      <c r="I59" s="317">
        <f t="shared" si="10"/>
        <v>0</v>
      </c>
      <c r="J59" s="317">
        <f t="shared" si="10"/>
        <v>0</v>
      </c>
      <c r="K59" s="317">
        <f t="shared" si="10"/>
        <v>0</v>
      </c>
      <c r="L59" s="317">
        <f t="shared" si="10"/>
        <v>0</v>
      </c>
      <c r="M59" s="317">
        <f t="shared" si="10"/>
        <v>0</v>
      </c>
      <c r="N59" s="317">
        <f t="shared" si="10"/>
        <v>0</v>
      </c>
      <c r="O59" s="317">
        <f t="shared" si="10"/>
        <v>0</v>
      </c>
      <c r="P59" s="317">
        <f t="shared" si="10"/>
        <v>0</v>
      </c>
      <c r="Q59" s="409">
        <f>SUM(E59:P59)</f>
        <v>0</v>
      </c>
      <c r="Y59" s="326" t="s">
        <v>398</v>
      </c>
      <c r="Z59" s="300"/>
    </row>
    <row r="60" spans="2:26" x14ac:dyDescent="0.2">
      <c r="B60" s="148"/>
      <c r="D60" s="311"/>
      <c r="E60" s="319"/>
      <c r="F60" s="319"/>
      <c r="G60" s="319"/>
      <c r="H60" s="320"/>
      <c r="I60" s="320"/>
      <c r="J60" s="320"/>
      <c r="K60" s="320"/>
      <c r="L60" s="320"/>
      <c r="M60" s="320"/>
      <c r="N60" s="320"/>
      <c r="O60" s="320"/>
      <c r="P60" s="320"/>
      <c r="Q60" s="410"/>
      <c r="Y60" s="288" t="s">
        <v>399</v>
      </c>
      <c r="Z60" s="289">
        <f>Q72</f>
        <v>0</v>
      </c>
    </row>
    <row r="61" spans="2:26" x14ac:dyDescent="0.2">
      <c r="B61" s="306" t="s">
        <v>395</v>
      </c>
      <c r="D61" s="303" t="s">
        <v>396</v>
      </c>
      <c r="E61" s="268"/>
      <c r="F61" s="268"/>
      <c r="G61" s="268"/>
      <c r="H61" s="268"/>
      <c r="I61" s="268"/>
      <c r="J61" s="268"/>
      <c r="K61" s="268"/>
      <c r="L61" s="268"/>
      <c r="M61" s="268"/>
      <c r="N61" s="268"/>
      <c r="O61" s="268"/>
      <c r="P61" s="268"/>
      <c r="Q61" s="411">
        <f>SUM(E61:P61)</f>
        <v>0</v>
      </c>
      <c r="Y61" s="288" t="s">
        <v>400</v>
      </c>
      <c r="Z61" s="289">
        <f>Q73</f>
        <v>0</v>
      </c>
    </row>
    <row r="62" spans="2:26" x14ac:dyDescent="0.2">
      <c r="B62" s="274" t="s">
        <v>391</v>
      </c>
      <c r="D62" s="311"/>
      <c r="E62" s="275"/>
      <c r="F62" s="275"/>
      <c r="G62" s="275"/>
      <c r="H62" s="275"/>
      <c r="I62" s="275"/>
      <c r="J62" s="275"/>
      <c r="K62" s="275"/>
      <c r="L62" s="275"/>
      <c r="M62" s="275"/>
      <c r="N62" s="275"/>
      <c r="O62" s="275"/>
      <c r="P62" s="275"/>
      <c r="Q62" s="407" t="e">
        <f>Q63/Q61</f>
        <v>#DIV/0!</v>
      </c>
      <c r="Y62" s="288" t="s">
        <v>403</v>
      </c>
      <c r="Z62" s="289">
        <f>Q74</f>
        <v>0</v>
      </c>
    </row>
    <row r="63" spans="2:26" x14ac:dyDescent="0.2">
      <c r="B63" s="148" t="s">
        <v>334</v>
      </c>
      <c r="D63" s="311"/>
      <c r="E63" s="316">
        <f t="shared" ref="E63:P63" si="11">E61*E62</f>
        <v>0</v>
      </c>
      <c r="F63" s="316">
        <f t="shared" si="11"/>
        <v>0</v>
      </c>
      <c r="G63" s="316">
        <f t="shared" si="11"/>
        <v>0</v>
      </c>
      <c r="H63" s="317">
        <f t="shared" si="11"/>
        <v>0</v>
      </c>
      <c r="I63" s="317">
        <f t="shared" si="11"/>
        <v>0</v>
      </c>
      <c r="J63" s="317">
        <f t="shared" si="11"/>
        <v>0</v>
      </c>
      <c r="K63" s="317">
        <f t="shared" si="11"/>
        <v>0</v>
      </c>
      <c r="L63" s="317">
        <f t="shared" si="11"/>
        <v>0</v>
      </c>
      <c r="M63" s="317">
        <f t="shared" si="11"/>
        <v>0</v>
      </c>
      <c r="N63" s="317">
        <f t="shared" si="11"/>
        <v>0</v>
      </c>
      <c r="O63" s="317">
        <f t="shared" si="11"/>
        <v>0</v>
      </c>
      <c r="P63" s="317">
        <f t="shared" si="11"/>
        <v>0</v>
      </c>
      <c r="Q63" s="409">
        <f>SUM(E63:P63)</f>
        <v>0</v>
      </c>
      <c r="Y63" s="288" t="s">
        <v>404</v>
      </c>
      <c r="Z63" s="289">
        <f>Q75</f>
        <v>0</v>
      </c>
    </row>
    <row r="64" spans="2:26" ht="13.5" thickBot="1" x14ac:dyDescent="0.25">
      <c r="B64" s="148"/>
      <c r="D64" s="311"/>
      <c r="E64" s="319"/>
      <c r="F64" s="319"/>
      <c r="G64" s="319"/>
      <c r="H64" s="320"/>
      <c r="I64" s="320"/>
      <c r="J64" s="320"/>
      <c r="K64" s="320"/>
      <c r="L64" s="320"/>
      <c r="M64" s="320"/>
      <c r="N64" s="320"/>
      <c r="O64" s="320"/>
      <c r="P64" s="320"/>
      <c r="Q64" s="410"/>
      <c r="Y64" s="327" t="s">
        <v>405</v>
      </c>
      <c r="Z64" s="289">
        <f>Q76</f>
        <v>0</v>
      </c>
    </row>
    <row r="65" spans="2:26" ht="13.5" thickBot="1" x14ac:dyDescent="0.25">
      <c r="B65" s="306" t="s">
        <v>401</v>
      </c>
      <c r="D65" s="303" t="s">
        <v>402</v>
      </c>
      <c r="E65" s="268"/>
      <c r="F65" s="268"/>
      <c r="G65" s="268"/>
      <c r="H65" s="268"/>
      <c r="I65" s="268"/>
      <c r="J65" s="268"/>
      <c r="K65" s="268"/>
      <c r="L65" s="268"/>
      <c r="M65" s="268"/>
      <c r="N65" s="268"/>
      <c r="O65" s="268"/>
      <c r="P65" s="268"/>
      <c r="Q65" s="411">
        <f>SUM(E65:P65)</f>
        <v>0</v>
      </c>
      <c r="Y65" s="325" t="s">
        <v>406</v>
      </c>
      <c r="Z65" s="130" t="str">
        <f>IF(Z8="","",SUM(Z60:Z64))</f>
        <v/>
      </c>
    </row>
    <row r="66" spans="2:26" x14ac:dyDescent="0.2">
      <c r="B66" s="274" t="s">
        <v>391</v>
      </c>
      <c r="E66" s="275"/>
      <c r="F66" s="275"/>
      <c r="G66" s="275"/>
      <c r="H66" s="275"/>
      <c r="I66" s="275"/>
      <c r="J66" s="275"/>
      <c r="K66" s="275"/>
      <c r="L66" s="275"/>
      <c r="M66" s="275"/>
      <c r="N66" s="275"/>
      <c r="O66" s="275"/>
      <c r="P66" s="275"/>
      <c r="Q66" s="407" t="e">
        <f>Q67/Q65</f>
        <v>#DIV/0!</v>
      </c>
      <c r="Y66" s="333" t="s">
        <v>408</v>
      </c>
      <c r="Z66" s="334">
        <f>IF(Z78="",AD66,AD67)</f>
        <v>0</v>
      </c>
    </row>
    <row r="67" spans="2:26" ht="13.5" thickBot="1" x14ac:dyDescent="0.25">
      <c r="B67" s="148" t="s">
        <v>334</v>
      </c>
      <c r="E67" s="291">
        <f t="shared" ref="E67:P67" si="12">E65*E66</f>
        <v>0</v>
      </c>
      <c r="F67" s="291">
        <f t="shared" si="12"/>
        <v>0</v>
      </c>
      <c r="G67" s="291">
        <f t="shared" si="12"/>
        <v>0</v>
      </c>
      <c r="H67" s="279">
        <f t="shared" si="12"/>
        <v>0</v>
      </c>
      <c r="I67" s="279">
        <f t="shared" si="12"/>
        <v>0</v>
      </c>
      <c r="J67" s="279">
        <f t="shared" si="12"/>
        <v>0</v>
      </c>
      <c r="K67" s="279">
        <f t="shared" si="12"/>
        <v>0</v>
      </c>
      <c r="L67" s="279">
        <f t="shared" si="12"/>
        <v>0</v>
      </c>
      <c r="M67" s="279">
        <f t="shared" si="12"/>
        <v>0</v>
      </c>
      <c r="N67" s="279">
        <f t="shared" si="12"/>
        <v>0</v>
      </c>
      <c r="O67" s="279">
        <f t="shared" si="12"/>
        <v>0</v>
      </c>
      <c r="P67" s="279">
        <f t="shared" si="12"/>
        <v>0</v>
      </c>
      <c r="Q67" s="409">
        <f>SUM(E67:P67)</f>
        <v>0</v>
      </c>
      <c r="Y67" s="333" t="s">
        <v>409</v>
      </c>
      <c r="Z67" s="335">
        <f>IF(Z66=0,0,QF(Z78="",(-Z75*Z77),(-Z75*Z78)))</f>
        <v>0</v>
      </c>
    </row>
    <row r="68" spans="2:26" ht="13.5" thickBot="1" x14ac:dyDescent="0.25">
      <c r="B68" s="148"/>
      <c r="E68" s="328"/>
      <c r="F68" s="328"/>
      <c r="G68" s="328"/>
      <c r="H68" s="329"/>
      <c r="I68" s="329"/>
      <c r="J68" s="329"/>
      <c r="K68" s="329"/>
      <c r="L68" s="329"/>
      <c r="M68" s="329"/>
      <c r="N68" s="329"/>
      <c r="O68" s="329"/>
      <c r="P68" s="329"/>
      <c r="Q68" s="410"/>
      <c r="Y68" s="325" t="s">
        <v>411</v>
      </c>
      <c r="Z68" s="130" t="e">
        <f>Z58+Z65-Z66-Z67</f>
        <v>#VALUE!</v>
      </c>
    </row>
    <row r="69" spans="2:26" ht="13.5" thickBot="1" x14ac:dyDescent="0.25">
      <c r="B69" s="148" t="s">
        <v>407</v>
      </c>
      <c r="E69" s="330">
        <f t="shared" ref="E69:P69" si="13">E59+E63+E67</f>
        <v>0</v>
      </c>
      <c r="F69" s="330">
        <f t="shared" si="13"/>
        <v>0</v>
      </c>
      <c r="G69" s="330">
        <f t="shared" si="13"/>
        <v>0</v>
      </c>
      <c r="H69" s="331">
        <f t="shared" si="13"/>
        <v>0</v>
      </c>
      <c r="I69" s="331">
        <f t="shared" si="13"/>
        <v>0</v>
      </c>
      <c r="J69" s="331">
        <f t="shared" si="13"/>
        <v>0</v>
      </c>
      <c r="K69" s="331">
        <f t="shared" si="13"/>
        <v>0</v>
      </c>
      <c r="L69" s="331">
        <f t="shared" si="13"/>
        <v>0</v>
      </c>
      <c r="M69" s="331">
        <f t="shared" si="13"/>
        <v>0</v>
      </c>
      <c r="N69" s="331">
        <f t="shared" si="13"/>
        <v>0</v>
      </c>
      <c r="O69" s="331">
        <f t="shared" si="13"/>
        <v>0</v>
      </c>
      <c r="P69" s="331">
        <f t="shared" si="13"/>
        <v>0</v>
      </c>
      <c r="Q69" s="408">
        <f>SUM(E69:P69)</f>
        <v>0</v>
      </c>
      <c r="Y69" s="296" t="s">
        <v>412</v>
      </c>
      <c r="Z69" s="297">
        <f>Q134</f>
        <v>0</v>
      </c>
    </row>
    <row r="70" spans="2:26" x14ac:dyDescent="0.2">
      <c r="B70" s="148"/>
      <c r="E70" s="284"/>
      <c r="F70" s="284"/>
      <c r="G70" s="284"/>
      <c r="H70" s="284"/>
      <c r="I70" s="301"/>
    </row>
    <row r="71" spans="2:26" ht="13.5" thickBot="1" x14ac:dyDescent="0.25">
      <c r="E71" s="256"/>
      <c r="F71" s="336"/>
      <c r="G71" s="337" t="s">
        <v>410</v>
      </c>
      <c r="H71" s="338"/>
      <c r="I71" s="339"/>
    </row>
    <row r="72" spans="2:26" x14ac:dyDescent="0.2">
      <c r="B72" s="1" t="s">
        <v>399</v>
      </c>
      <c r="E72" s="268"/>
      <c r="F72" s="268"/>
      <c r="G72" s="268"/>
      <c r="H72" s="269"/>
      <c r="I72" s="269"/>
      <c r="J72" s="269"/>
      <c r="K72" s="269"/>
      <c r="L72" s="269"/>
      <c r="M72" s="269"/>
      <c r="N72" s="269"/>
      <c r="O72" s="269"/>
      <c r="P72" s="269"/>
      <c r="Q72" s="412">
        <f t="shared" ref="Q72:Q77" si="14">SUM(E72:P72)</f>
        <v>0</v>
      </c>
    </row>
    <row r="73" spans="2:26" x14ac:dyDescent="0.2">
      <c r="B73" s="1" t="s">
        <v>400</v>
      </c>
      <c r="E73" s="272"/>
      <c r="F73" s="272"/>
      <c r="G73" s="272"/>
      <c r="H73" s="273"/>
      <c r="I73" s="273"/>
      <c r="J73" s="273"/>
      <c r="K73" s="273"/>
      <c r="L73" s="273"/>
      <c r="M73" s="273"/>
      <c r="N73" s="273"/>
      <c r="O73" s="273"/>
      <c r="P73" s="273"/>
      <c r="Q73" s="409">
        <f t="shared" si="14"/>
        <v>0</v>
      </c>
    </row>
    <row r="74" spans="2:26" x14ac:dyDescent="0.2">
      <c r="B74" s="342" t="s">
        <v>403</v>
      </c>
      <c r="E74" s="323"/>
      <c r="F74" s="323"/>
      <c r="G74" s="323"/>
      <c r="H74" s="324"/>
      <c r="I74" s="324"/>
      <c r="J74" s="324"/>
      <c r="K74" s="324"/>
      <c r="L74" s="324"/>
      <c r="M74" s="324"/>
      <c r="N74" s="324"/>
      <c r="O74" s="324"/>
      <c r="P74" s="324"/>
      <c r="Q74" s="409">
        <f t="shared" si="14"/>
        <v>0</v>
      </c>
    </row>
    <row r="75" spans="2:26" x14ac:dyDescent="0.2">
      <c r="B75" s="342" t="s">
        <v>404</v>
      </c>
      <c r="E75" s="323"/>
      <c r="F75" s="323"/>
      <c r="G75" s="323"/>
      <c r="H75" s="324"/>
      <c r="I75" s="324"/>
      <c r="J75" s="324"/>
      <c r="K75" s="324"/>
      <c r="L75" s="324"/>
      <c r="M75" s="324"/>
      <c r="N75" s="324"/>
      <c r="O75" s="324"/>
      <c r="P75" s="324"/>
      <c r="Q75" s="409">
        <f t="shared" si="14"/>
        <v>0</v>
      </c>
    </row>
    <row r="76" spans="2:26" x14ac:dyDescent="0.2">
      <c r="B76" s="343" t="s">
        <v>413</v>
      </c>
      <c r="E76" s="323"/>
      <c r="F76" s="323"/>
      <c r="G76" s="323"/>
      <c r="H76" s="324"/>
      <c r="I76" s="324"/>
      <c r="J76" s="324"/>
      <c r="K76" s="324"/>
      <c r="L76" s="324"/>
      <c r="M76" s="324"/>
      <c r="N76" s="324"/>
      <c r="O76" s="324"/>
      <c r="P76" s="324"/>
      <c r="Q76" s="409">
        <f t="shared" si="14"/>
        <v>0</v>
      </c>
    </row>
    <row r="77" spans="2:26" ht="13.5" thickBot="1" x14ac:dyDescent="0.25">
      <c r="B77" s="148" t="s">
        <v>414</v>
      </c>
      <c r="E77" s="291">
        <f t="shared" ref="E77:P77" si="15">SUM(E72:E76)</f>
        <v>0</v>
      </c>
      <c r="F77" s="291">
        <f t="shared" si="15"/>
        <v>0</v>
      </c>
      <c r="G77" s="291">
        <f t="shared" si="15"/>
        <v>0</v>
      </c>
      <c r="H77" s="279">
        <f t="shared" si="15"/>
        <v>0</v>
      </c>
      <c r="I77" s="279">
        <f t="shared" si="15"/>
        <v>0</v>
      </c>
      <c r="J77" s="279">
        <f t="shared" si="15"/>
        <v>0</v>
      </c>
      <c r="K77" s="279">
        <f t="shared" si="15"/>
        <v>0</v>
      </c>
      <c r="L77" s="279">
        <f t="shared" si="15"/>
        <v>0</v>
      </c>
      <c r="M77" s="279">
        <f t="shared" si="15"/>
        <v>0</v>
      </c>
      <c r="N77" s="279">
        <f t="shared" si="15"/>
        <v>0</v>
      </c>
      <c r="O77" s="279">
        <f t="shared" si="15"/>
        <v>0</v>
      </c>
      <c r="P77" s="279">
        <f t="shared" si="15"/>
        <v>0</v>
      </c>
      <c r="Q77" s="408">
        <f t="shared" si="14"/>
        <v>0</v>
      </c>
    </row>
    <row r="78" spans="2:26" ht="25.9" customHeight="1" x14ac:dyDescent="0.2">
      <c r="R78" s="404"/>
      <c r="T78" s="401" t="s">
        <v>464</v>
      </c>
    </row>
    <row r="79" spans="2:26" x14ac:dyDescent="0.2">
      <c r="R79" s="404"/>
      <c r="T79" s="401"/>
    </row>
    <row r="80" spans="2:26" x14ac:dyDescent="0.2">
      <c r="R80" s="365"/>
      <c r="S80" s="415" t="s">
        <v>465</v>
      </c>
      <c r="T80" s="401" t="s">
        <v>466</v>
      </c>
    </row>
    <row r="81" spans="2:22" ht="15.75" x14ac:dyDescent="0.25">
      <c r="B81" s="1241"/>
      <c r="C81" s="1242"/>
      <c r="D81" s="1242"/>
      <c r="J81" s="257" t="s">
        <v>463</v>
      </c>
      <c r="L81" s="413">
        <f>I5</f>
        <v>0</v>
      </c>
      <c r="R81" s="351"/>
      <c r="S81" s="415" t="s">
        <v>467</v>
      </c>
      <c r="T81" s="401" t="s">
        <v>468</v>
      </c>
    </row>
    <row r="82" spans="2:22" ht="15.75" x14ac:dyDescent="0.25">
      <c r="B82" s="475"/>
      <c r="C82" s="476"/>
      <c r="D82" s="476"/>
      <c r="I82" s="1243">
        <f>E6</f>
        <v>0</v>
      </c>
      <c r="J82" s="1244"/>
      <c r="K82" s="1244"/>
      <c r="L82" s="413"/>
      <c r="R82" s="355"/>
      <c r="S82" s="415" t="s">
        <v>469</v>
      </c>
      <c r="T82" s="418" t="s">
        <v>470</v>
      </c>
    </row>
    <row r="83" spans="2:22" x14ac:dyDescent="0.2">
      <c r="B83" s="260" t="s">
        <v>416</v>
      </c>
      <c r="D83" s="414"/>
      <c r="E83" s="346">
        <f>D83</f>
        <v>0</v>
      </c>
      <c r="F83" s="347">
        <f t="shared" ref="F83:P83" si="16">E157</f>
        <v>0</v>
      </c>
      <c r="G83" s="347">
        <f t="shared" si="16"/>
        <v>0</v>
      </c>
      <c r="H83" s="347">
        <f t="shared" si="16"/>
        <v>0</v>
      </c>
      <c r="I83" s="347">
        <f t="shared" si="16"/>
        <v>0</v>
      </c>
      <c r="J83" s="347">
        <f t="shared" si="16"/>
        <v>0</v>
      </c>
      <c r="K83" s="347">
        <f t="shared" si="16"/>
        <v>0</v>
      </c>
      <c r="L83" s="347">
        <f t="shared" si="16"/>
        <v>0</v>
      </c>
      <c r="M83" s="347">
        <f t="shared" si="16"/>
        <v>0</v>
      </c>
      <c r="N83" s="347">
        <f t="shared" si="16"/>
        <v>0</v>
      </c>
      <c r="O83" s="347">
        <f t="shared" si="16"/>
        <v>0</v>
      </c>
      <c r="P83" s="347">
        <f t="shared" si="16"/>
        <v>0</v>
      </c>
      <c r="Q83" s="347">
        <f>E83</f>
        <v>0</v>
      </c>
      <c r="R83" s="355"/>
      <c r="S83" s="420" t="s">
        <v>471</v>
      </c>
      <c r="T83" s="421">
        <f t="shared" ref="T83:T91" si="17">Q86</f>
        <v>0</v>
      </c>
      <c r="U83" s="355" t="str">
        <f t="shared" ref="U83:U91" si="18">B86</f>
        <v>Farm Rental Income</v>
      </c>
    </row>
    <row r="84" spans="2:22" x14ac:dyDescent="0.2">
      <c r="B84" s="260"/>
      <c r="E84" s="265" t="str">
        <f>E9</f>
        <v>Jan.</v>
      </c>
      <c r="F84" s="265" t="str">
        <f t="shared" ref="F84:P84" si="19">F9</f>
        <v>Feb</v>
      </c>
      <c r="G84" s="265" t="str">
        <f t="shared" si="19"/>
        <v>Mar</v>
      </c>
      <c r="H84" s="265" t="str">
        <f t="shared" si="19"/>
        <v>Apr</v>
      </c>
      <c r="I84" s="265" t="str">
        <f t="shared" si="19"/>
        <v>May</v>
      </c>
      <c r="J84" s="265" t="str">
        <f t="shared" si="19"/>
        <v>June</v>
      </c>
      <c r="K84" s="265" t="str">
        <f t="shared" si="19"/>
        <v>July</v>
      </c>
      <c r="L84" s="265" t="str">
        <f t="shared" si="19"/>
        <v>Aug</v>
      </c>
      <c r="M84" s="265" t="str">
        <f t="shared" si="19"/>
        <v>Sept</v>
      </c>
      <c r="N84" s="265" t="str">
        <f t="shared" si="19"/>
        <v>Oct</v>
      </c>
      <c r="O84" s="265" t="str">
        <f t="shared" si="19"/>
        <v>Nov</v>
      </c>
      <c r="P84" s="265" t="str">
        <f t="shared" si="19"/>
        <v>Dec</v>
      </c>
      <c r="Q84" s="350" t="s">
        <v>417</v>
      </c>
      <c r="R84" s="355"/>
      <c r="S84" s="260"/>
      <c r="T84" s="421">
        <f t="shared" si="17"/>
        <v>0</v>
      </c>
      <c r="U84" s="355" t="str">
        <f t="shared" si="18"/>
        <v>Crop Insurance</v>
      </c>
    </row>
    <row r="85" spans="2:22" x14ac:dyDescent="0.2">
      <c r="B85" s="416" t="s">
        <v>418</v>
      </c>
      <c r="E85" s="353"/>
      <c r="F85" s="353"/>
      <c r="G85" s="353"/>
      <c r="H85" s="353"/>
      <c r="I85" s="417"/>
      <c r="J85" s="353"/>
      <c r="K85" s="353"/>
      <c r="L85" s="353"/>
      <c r="M85" s="353"/>
      <c r="N85" s="353"/>
      <c r="O85" s="353"/>
      <c r="P85" s="353"/>
      <c r="Q85" s="354"/>
      <c r="R85" s="355"/>
      <c r="S85" s="260"/>
      <c r="T85" s="421">
        <f t="shared" si="17"/>
        <v>0</v>
      </c>
      <c r="U85" s="355" t="str">
        <f t="shared" si="18"/>
        <v>Sales/Grain (see sch above)</v>
      </c>
    </row>
    <row r="86" spans="2:22" x14ac:dyDescent="0.2">
      <c r="B86" s="356" t="s">
        <v>337</v>
      </c>
      <c r="E86" s="359"/>
      <c r="F86" s="359"/>
      <c r="G86" s="359"/>
      <c r="H86" s="359"/>
      <c r="I86" s="419"/>
      <c r="J86" s="359"/>
      <c r="K86" s="359"/>
      <c r="L86" s="359"/>
      <c r="M86" s="359"/>
      <c r="N86" s="359"/>
      <c r="O86" s="359"/>
      <c r="P86" s="359"/>
      <c r="Q86" s="357">
        <f t="shared" ref="Q86:Q98" si="20">SUM(E86:P86)</f>
        <v>0</v>
      </c>
      <c r="R86" s="355"/>
      <c r="S86" s="260"/>
      <c r="T86" s="421">
        <f t="shared" si="17"/>
        <v>0</v>
      </c>
      <c r="U86" s="355" t="str">
        <f t="shared" si="18"/>
        <v>Resale Products</v>
      </c>
    </row>
    <row r="87" spans="2:22" x14ac:dyDescent="0.2">
      <c r="B87" s="356" t="s">
        <v>265</v>
      </c>
      <c r="E87" s="359"/>
      <c r="F87" s="359"/>
      <c r="G87" s="359"/>
      <c r="H87" s="359"/>
      <c r="I87" s="419"/>
      <c r="J87" s="359"/>
      <c r="K87" s="359"/>
      <c r="L87" s="359"/>
      <c r="M87" s="359"/>
      <c r="N87" s="359"/>
      <c r="O87" s="359"/>
      <c r="P87" s="359"/>
      <c r="Q87" s="357">
        <f t="shared" si="20"/>
        <v>0</v>
      </c>
      <c r="R87" s="355"/>
      <c r="S87" s="260"/>
      <c r="T87" s="421">
        <f t="shared" si="17"/>
        <v>0</v>
      </c>
      <c r="U87" s="355" t="str">
        <f t="shared" si="18"/>
        <v>Market Livestock (see sch above)</v>
      </c>
    </row>
    <row r="88" spans="2:22" x14ac:dyDescent="0.2">
      <c r="B88" s="10" t="s">
        <v>419</v>
      </c>
      <c r="C88" s="9"/>
      <c r="D88" s="9"/>
      <c r="E88" s="358">
        <f t="shared" ref="E88:P88" si="21">E69</f>
        <v>0</v>
      </c>
      <c r="F88" s="358">
        <f t="shared" si="21"/>
        <v>0</v>
      </c>
      <c r="G88" s="358">
        <f t="shared" si="21"/>
        <v>0</v>
      </c>
      <c r="H88" s="358">
        <f t="shared" si="21"/>
        <v>0</v>
      </c>
      <c r="I88" s="358">
        <f t="shared" si="21"/>
        <v>0</v>
      </c>
      <c r="J88" s="358">
        <f t="shared" si="21"/>
        <v>0</v>
      </c>
      <c r="K88" s="358">
        <f t="shared" si="21"/>
        <v>0</v>
      </c>
      <c r="L88" s="358">
        <f t="shared" si="21"/>
        <v>0</v>
      </c>
      <c r="M88" s="358">
        <f t="shared" si="21"/>
        <v>0</v>
      </c>
      <c r="N88" s="358">
        <f t="shared" si="21"/>
        <v>0</v>
      </c>
      <c r="O88" s="358">
        <f t="shared" si="21"/>
        <v>0</v>
      </c>
      <c r="P88" s="358">
        <f t="shared" si="21"/>
        <v>0</v>
      </c>
      <c r="Q88" s="357">
        <f t="shared" si="20"/>
        <v>0</v>
      </c>
      <c r="R88" s="355"/>
      <c r="S88" s="260"/>
      <c r="T88" s="421">
        <f t="shared" si="17"/>
        <v>0</v>
      </c>
      <c r="U88" s="355" t="str">
        <f t="shared" si="18"/>
        <v>Breeding Livestock (see sch above)</v>
      </c>
    </row>
    <row r="89" spans="2:22" x14ac:dyDescent="0.2">
      <c r="B89" s="356" t="s">
        <v>339</v>
      </c>
      <c r="E89" s="359"/>
      <c r="F89" s="359"/>
      <c r="G89" s="359"/>
      <c r="H89" s="359"/>
      <c r="I89" s="419"/>
      <c r="J89" s="359"/>
      <c r="K89" s="359"/>
      <c r="L89" s="359"/>
      <c r="M89" s="359"/>
      <c r="N89" s="359"/>
      <c r="O89" s="359"/>
      <c r="P89" s="359"/>
      <c r="Q89" s="357">
        <f t="shared" si="20"/>
        <v>0</v>
      </c>
      <c r="R89" s="355"/>
      <c r="S89" s="260"/>
      <c r="T89" s="421">
        <f t="shared" si="17"/>
        <v>0</v>
      </c>
      <c r="U89" s="355" t="str">
        <f t="shared" si="18"/>
        <v>Livestock Products (see sch above)</v>
      </c>
    </row>
    <row r="90" spans="2:22" x14ac:dyDescent="0.2">
      <c r="B90" s="10" t="s">
        <v>420</v>
      </c>
      <c r="C90" s="9"/>
      <c r="D90" s="9"/>
      <c r="E90" s="358">
        <f t="shared" ref="E90:P90" si="22">E14+E26+E38</f>
        <v>0</v>
      </c>
      <c r="F90" s="358">
        <f t="shared" si="22"/>
        <v>0</v>
      </c>
      <c r="G90" s="358">
        <f t="shared" si="22"/>
        <v>0</v>
      </c>
      <c r="H90" s="358">
        <f t="shared" si="22"/>
        <v>0</v>
      </c>
      <c r="I90" s="358">
        <f t="shared" si="22"/>
        <v>0</v>
      </c>
      <c r="J90" s="358">
        <f t="shared" si="22"/>
        <v>0</v>
      </c>
      <c r="K90" s="358">
        <f t="shared" si="22"/>
        <v>0</v>
      </c>
      <c r="L90" s="358">
        <f t="shared" si="22"/>
        <v>0</v>
      </c>
      <c r="M90" s="358">
        <f t="shared" si="22"/>
        <v>0</v>
      </c>
      <c r="N90" s="358">
        <f t="shared" si="22"/>
        <v>0</v>
      </c>
      <c r="O90" s="358">
        <f t="shared" si="22"/>
        <v>0</v>
      </c>
      <c r="P90" s="358">
        <f t="shared" si="22"/>
        <v>0</v>
      </c>
      <c r="Q90" s="357">
        <f t="shared" si="20"/>
        <v>0</v>
      </c>
      <c r="R90" s="355"/>
      <c r="S90" s="260"/>
      <c r="T90" s="421">
        <f t="shared" si="17"/>
        <v>0</v>
      </c>
      <c r="U90" s="355" t="str">
        <f t="shared" si="18"/>
        <v>Gov't. Payments</v>
      </c>
    </row>
    <row r="91" spans="2:22" ht="13.5" thickBot="1" x14ac:dyDescent="0.25">
      <c r="B91" s="10" t="s">
        <v>421</v>
      </c>
      <c r="C91" s="9"/>
      <c r="D91" s="9"/>
      <c r="E91" s="358">
        <f t="shared" ref="E91:P91" si="23">E20+E32+E44</f>
        <v>0</v>
      </c>
      <c r="F91" s="358">
        <f t="shared" si="23"/>
        <v>0</v>
      </c>
      <c r="G91" s="358">
        <f t="shared" si="23"/>
        <v>0</v>
      </c>
      <c r="H91" s="358">
        <f t="shared" si="23"/>
        <v>0</v>
      </c>
      <c r="I91" s="358">
        <f t="shared" si="23"/>
        <v>0</v>
      </c>
      <c r="J91" s="358">
        <f t="shared" si="23"/>
        <v>0</v>
      </c>
      <c r="K91" s="358">
        <f t="shared" si="23"/>
        <v>0</v>
      </c>
      <c r="L91" s="358">
        <f t="shared" si="23"/>
        <v>0</v>
      </c>
      <c r="M91" s="358">
        <f t="shared" si="23"/>
        <v>0</v>
      </c>
      <c r="N91" s="358">
        <f t="shared" si="23"/>
        <v>0</v>
      </c>
      <c r="O91" s="358">
        <f t="shared" si="23"/>
        <v>0</v>
      </c>
      <c r="P91" s="358">
        <f t="shared" si="23"/>
        <v>0</v>
      </c>
      <c r="Q91" s="357">
        <f t="shared" si="20"/>
        <v>0</v>
      </c>
      <c r="R91" s="355"/>
      <c r="S91" s="420" t="s">
        <v>472</v>
      </c>
      <c r="T91" s="421">
        <f t="shared" si="17"/>
        <v>0</v>
      </c>
      <c r="U91" s="355" t="str">
        <f t="shared" si="18"/>
        <v>Other Farm Income</v>
      </c>
    </row>
    <row r="92" spans="2:22" ht="13.5" thickBot="1" x14ac:dyDescent="0.25">
      <c r="B92" s="10" t="s">
        <v>422</v>
      </c>
      <c r="C92" s="9"/>
      <c r="D92" s="9"/>
      <c r="E92" s="895">
        <f>E49+E54</f>
        <v>0</v>
      </c>
      <c r="F92" s="895">
        <f t="shared" ref="F92:P92" si="24">F49+F54</f>
        <v>0</v>
      </c>
      <c r="G92" s="895">
        <f t="shared" si="24"/>
        <v>0</v>
      </c>
      <c r="H92" s="895">
        <f t="shared" si="24"/>
        <v>0</v>
      </c>
      <c r="I92" s="895">
        <f t="shared" si="24"/>
        <v>0</v>
      </c>
      <c r="J92" s="895">
        <f t="shared" si="24"/>
        <v>0</v>
      </c>
      <c r="K92" s="895">
        <f t="shared" si="24"/>
        <v>0</v>
      </c>
      <c r="L92" s="895">
        <f t="shared" si="24"/>
        <v>0</v>
      </c>
      <c r="M92" s="895">
        <f t="shared" si="24"/>
        <v>0</v>
      </c>
      <c r="N92" s="895">
        <f t="shared" si="24"/>
        <v>0</v>
      </c>
      <c r="O92" s="895">
        <f t="shared" si="24"/>
        <v>0</v>
      </c>
      <c r="P92" s="895">
        <f t="shared" si="24"/>
        <v>0</v>
      </c>
      <c r="Q92" s="357">
        <f t="shared" si="20"/>
        <v>0</v>
      </c>
      <c r="R92" s="355"/>
      <c r="S92" s="260"/>
      <c r="T92" s="421"/>
      <c r="U92" s="422">
        <f>SUM(T83:T91)</f>
        <v>0</v>
      </c>
      <c r="V92" s="423" t="s">
        <v>473</v>
      </c>
    </row>
    <row r="93" spans="2:22" x14ac:dyDescent="0.2">
      <c r="B93" s="356" t="s">
        <v>344</v>
      </c>
      <c r="E93" s="360"/>
      <c r="F93" s="360"/>
      <c r="G93" s="360"/>
      <c r="H93" s="360"/>
      <c r="I93" s="360"/>
      <c r="J93" s="360"/>
      <c r="K93" s="360"/>
      <c r="L93" s="360"/>
      <c r="M93" s="360"/>
      <c r="N93" s="360"/>
      <c r="O93" s="360"/>
      <c r="P93" s="360"/>
      <c r="Q93" s="357">
        <f t="shared" si="20"/>
        <v>0</v>
      </c>
      <c r="R93" s="355"/>
      <c r="S93" s="260"/>
      <c r="T93" s="424"/>
      <c r="U93" s="9"/>
    </row>
    <row r="94" spans="2:22" ht="13.5" thickBot="1" x14ac:dyDescent="0.25">
      <c r="B94" s="361" t="s">
        <v>345</v>
      </c>
      <c r="E94" s="362"/>
      <c r="F94" s="362"/>
      <c r="G94" s="362"/>
      <c r="H94" s="362"/>
      <c r="I94" s="362"/>
      <c r="J94" s="362"/>
      <c r="K94" s="362"/>
      <c r="L94" s="362"/>
      <c r="M94" s="362"/>
      <c r="N94" s="362"/>
      <c r="O94" s="362"/>
      <c r="P94" s="362"/>
      <c r="Q94" s="357">
        <f t="shared" si="20"/>
        <v>0</v>
      </c>
      <c r="R94" s="355"/>
      <c r="S94" s="420" t="s">
        <v>472</v>
      </c>
      <c r="T94" s="427">
        <f>Q101</f>
        <v>0</v>
      </c>
      <c r="U94" s="428" t="s">
        <v>350</v>
      </c>
    </row>
    <row r="95" spans="2:22" ht="13.5" thickBot="1" x14ac:dyDescent="0.25">
      <c r="B95" s="11" t="s">
        <v>424</v>
      </c>
      <c r="C95" s="9"/>
      <c r="D95" s="9"/>
      <c r="E95" s="368">
        <f t="shared" ref="E95:P95" si="25">SUM(E86:E94)</f>
        <v>0</v>
      </c>
      <c r="F95" s="368">
        <f t="shared" si="25"/>
        <v>0</v>
      </c>
      <c r="G95" s="368">
        <f t="shared" si="25"/>
        <v>0</v>
      </c>
      <c r="H95" s="368">
        <f t="shared" si="25"/>
        <v>0</v>
      </c>
      <c r="I95" s="368">
        <f t="shared" si="25"/>
        <v>0</v>
      </c>
      <c r="J95" s="368">
        <f t="shared" si="25"/>
        <v>0</v>
      </c>
      <c r="K95" s="368">
        <f t="shared" si="25"/>
        <v>0</v>
      </c>
      <c r="L95" s="368">
        <f t="shared" si="25"/>
        <v>0</v>
      </c>
      <c r="M95" s="368">
        <f t="shared" si="25"/>
        <v>0</v>
      </c>
      <c r="N95" s="368">
        <f t="shared" si="25"/>
        <v>0</v>
      </c>
      <c r="O95" s="368">
        <f t="shared" si="25"/>
        <v>0</v>
      </c>
      <c r="P95" s="381">
        <f t="shared" si="25"/>
        <v>0</v>
      </c>
      <c r="Q95" s="422">
        <f t="shared" si="20"/>
        <v>0</v>
      </c>
      <c r="R95" s="355"/>
      <c r="S95" s="260"/>
      <c r="T95" s="429"/>
      <c r="U95" s="422" t="e">
        <f>U92-#REF!-T94</f>
        <v>#REF!</v>
      </c>
      <c r="V95" s="423" t="s">
        <v>474</v>
      </c>
    </row>
    <row r="96" spans="2:22" x14ac:dyDescent="0.2">
      <c r="B96" s="391" t="s">
        <v>425</v>
      </c>
      <c r="C96" s="9"/>
      <c r="D96" s="9"/>
      <c r="E96" s="367">
        <f t="shared" ref="E96:P96" si="26">E77</f>
        <v>0</v>
      </c>
      <c r="F96" s="367">
        <f t="shared" si="26"/>
        <v>0</v>
      </c>
      <c r="G96" s="367">
        <f t="shared" si="26"/>
        <v>0</v>
      </c>
      <c r="H96" s="367">
        <f t="shared" si="26"/>
        <v>0</v>
      </c>
      <c r="I96" s="367">
        <f t="shared" si="26"/>
        <v>0</v>
      </c>
      <c r="J96" s="367">
        <f t="shared" si="26"/>
        <v>0</v>
      </c>
      <c r="K96" s="367">
        <f t="shared" si="26"/>
        <v>0</v>
      </c>
      <c r="L96" s="367">
        <f t="shared" si="26"/>
        <v>0</v>
      </c>
      <c r="M96" s="367">
        <f t="shared" si="26"/>
        <v>0</v>
      </c>
      <c r="N96" s="367">
        <f t="shared" si="26"/>
        <v>0</v>
      </c>
      <c r="O96" s="367">
        <f t="shared" si="26"/>
        <v>0</v>
      </c>
      <c r="P96" s="367">
        <f t="shared" si="26"/>
        <v>0</v>
      </c>
      <c r="Q96" s="358">
        <f t="shared" si="20"/>
        <v>0</v>
      </c>
      <c r="R96" s="355"/>
      <c r="S96" s="260"/>
      <c r="T96" s="421"/>
      <c r="U96" s="9"/>
    </row>
    <row r="97" spans="2:21" ht="13.5" thickBot="1" x14ac:dyDescent="0.25">
      <c r="B97" s="366" t="s">
        <v>426</v>
      </c>
      <c r="E97" s="362"/>
      <c r="F97" s="362"/>
      <c r="G97" s="362"/>
      <c r="H97" s="362"/>
      <c r="I97" s="425"/>
      <c r="J97" s="362"/>
      <c r="K97" s="362"/>
      <c r="L97" s="362"/>
      <c r="M97" s="362"/>
      <c r="N97" s="362"/>
      <c r="O97" s="362"/>
      <c r="P97" s="380"/>
      <c r="Q97" s="426">
        <f t="shared" si="20"/>
        <v>0</v>
      </c>
      <c r="R97" s="355"/>
      <c r="S97" s="420" t="s">
        <v>475</v>
      </c>
      <c r="T97" s="421">
        <f t="shared" ref="T97:T122" si="27">Q102</f>
        <v>0</v>
      </c>
      <c r="U97" s="9" t="str">
        <f t="shared" ref="U97:U122" si="28">B102</f>
        <v>Breeding Fees</v>
      </c>
    </row>
    <row r="98" spans="2:21" ht="13.5" thickBot="1" x14ac:dyDescent="0.25">
      <c r="B98" s="397" t="s">
        <v>427</v>
      </c>
      <c r="E98" s="368">
        <f t="shared" ref="E98:P98" si="29">E95+E96+E97</f>
        <v>0</v>
      </c>
      <c r="F98" s="368">
        <f t="shared" si="29"/>
        <v>0</v>
      </c>
      <c r="G98" s="368">
        <f t="shared" si="29"/>
        <v>0</v>
      </c>
      <c r="H98" s="368">
        <f t="shared" si="29"/>
        <v>0</v>
      </c>
      <c r="I98" s="368">
        <f t="shared" si="29"/>
        <v>0</v>
      </c>
      <c r="J98" s="368">
        <f t="shared" si="29"/>
        <v>0</v>
      </c>
      <c r="K98" s="368">
        <f t="shared" si="29"/>
        <v>0</v>
      </c>
      <c r="L98" s="368">
        <f t="shared" si="29"/>
        <v>0</v>
      </c>
      <c r="M98" s="368">
        <f t="shared" si="29"/>
        <v>0</v>
      </c>
      <c r="N98" s="368">
        <f t="shared" si="29"/>
        <v>0</v>
      </c>
      <c r="O98" s="368">
        <f t="shared" si="29"/>
        <v>0</v>
      </c>
      <c r="P98" s="368">
        <f t="shared" si="29"/>
        <v>0</v>
      </c>
      <c r="Q98" s="422">
        <f t="shared" si="20"/>
        <v>0</v>
      </c>
      <c r="R98" s="355"/>
      <c r="S98" s="260"/>
      <c r="T98" s="421">
        <f t="shared" si="27"/>
        <v>0</v>
      </c>
      <c r="U98" s="9" t="str">
        <f t="shared" si="28"/>
        <v>Spray/Chemicals</v>
      </c>
    </row>
    <row r="99" spans="2:21" x14ac:dyDescent="0.2">
      <c r="B99" s="430"/>
      <c r="E99" s="370"/>
      <c r="F99" s="371"/>
      <c r="G99" s="371"/>
      <c r="H99" s="371"/>
      <c r="I99" s="431"/>
      <c r="J99" s="371"/>
      <c r="K99" s="371"/>
      <c r="L99" s="371"/>
      <c r="M99" s="371"/>
      <c r="N99" s="371"/>
      <c r="O99" s="371"/>
      <c r="P99" s="371"/>
      <c r="Q99" s="372"/>
      <c r="R99" s="355"/>
      <c r="S99" s="260"/>
      <c r="T99" s="421">
        <f t="shared" si="27"/>
        <v>0</v>
      </c>
      <c r="U99" s="9" t="str">
        <f t="shared" si="28"/>
        <v>Conservation Exp</v>
      </c>
    </row>
    <row r="100" spans="2:21" x14ac:dyDescent="0.2">
      <c r="B100" s="416" t="s">
        <v>428</v>
      </c>
      <c r="E100" s="373"/>
      <c r="F100" s="373"/>
      <c r="G100" s="373"/>
      <c r="H100" s="373"/>
      <c r="I100" s="432"/>
      <c r="J100" s="373"/>
      <c r="K100" s="373"/>
      <c r="L100" s="373"/>
      <c r="M100" s="373"/>
      <c r="N100" s="373"/>
      <c r="O100" s="373"/>
      <c r="P100" s="373"/>
      <c r="Q100" s="354"/>
      <c r="R100" s="355"/>
      <c r="S100" s="260"/>
      <c r="T100" s="421">
        <f t="shared" si="27"/>
        <v>0</v>
      </c>
      <c r="U100" s="9" t="str">
        <f t="shared" si="28"/>
        <v>Custom Hire</v>
      </c>
    </row>
    <row r="101" spans="2:21" x14ac:dyDescent="0.2">
      <c r="B101" s="366" t="s">
        <v>429</v>
      </c>
      <c r="E101" s="360"/>
      <c r="F101" s="360"/>
      <c r="G101" s="360"/>
      <c r="H101" s="360"/>
      <c r="I101" s="433"/>
      <c r="J101" s="360"/>
      <c r="K101" s="360"/>
      <c r="L101" s="360"/>
      <c r="M101" s="360"/>
      <c r="N101" s="360"/>
      <c r="O101" s="360"/>
      <c r="P101" s="360"/>
      <c r="Q101" s="357">
        <f t="shared" ref="Q101:Q128" si="30">SUM(E101:P101)</f>
        <v>0</v>
      </c>
      <c r="R101" s="355"/>
      <c r="S101" s="260"/>
      <c r="T101" s="421">
        <f t="shared" si="27"/>
        <v>0</v>
      </c>
      <c r="U101" s="9" t="str">
        <f t="shared" si="28"/>
        <v>Officer Compensation</v>
      </c>
    </row>
    <row r="102" spans="2:21" x14ac:dyDescent="0.2">
      <c r="B102" s="376" t="s">
        <v>353</v>
      </c>
      <c r="E102" s="360"/>
      <c r="F102" s="360"/>
      <c r="G102" s="360"/>
      <c r="H102" s="360"/>
      <c r="I102" s="433"/>
      <c r="J102" s="360"/>
      <c r="K102" s="360"/>
      <c r="L102" s="360"/>
      <c r="M102" s="360"/>
      <c r="N102" s="360"/>
      <c r="O102" s="360"/>
      <c r="P102" s="360"/>
      <c r="Q102" s="357">
        <f t="shared" si="30"/>
        <v>0</v>
      </c>
      <c r="R102" s="355"/>
      <c r="S102" s="260"/>
      <c r="T102" s="421">
        <f t="shared" si="27"/>
        <v>0</v>
      </c>
      <c r="U102" s="9" t="str">
        <f t="shared" si="28"/>
        <v>Fertilizer and Lime</v>
      </c>
    </row>
    <row r="103" spans="2:21" x14ac:dyDescent="0.2">
      <c r="B103" s="376" t="s">
        <v>354</v>
      </c>
      <c r="E103" s="360"/>
      <c r="F103" s="360"/>
      <c r="G103" s="360"/>
      <c r="H103" s="360"/>
      <c r="I103" s="433"/>
      <c r="J103" s="360"/>
      <c r="K103" s="360"/>
      <c r="L103" s="360"/>
      <c r="M103" s="360"/>
      <c r="N103" s="360"/>
      <c r="O103" s="360"/>
      <c r="P103" s="360"/>
      <c r="Q103" s="357">
        <f t="shared" si="30"/>
        <v>0</v>
      </c>
      <c r="R103" s="355"/>
      <c r="S103" s="260"/>
      <c r="T103" s="421">
        <f t="shared" si="27"/>
        <v>0</v>
      </c>
      <c r="U103" s="9" t="str">
        <f t="shared" si="28"/>
        <v>Advertising</v>
      </c>
    </row>
    <row r="104" spans="2:21" x14ac:dyDescent="0.2">
      <c r="B104" s="376" t="s">
        <v>355</v>
      </c>
      <c r="E104" s="360"/>
      <c r="F104" s="360"/>
      <c r="G104" s="360"/>
      <c r="H104" s="360"/>
      <c r="I104" s="433"/>
      <c r="J104" s="360"/>
      <c r="K104" s="360"/>
      <c r="L104" s="360"/>
      <c r="M104" s="360"/>
      <c r="N104" s="360"/>
      <c r="O104" s="360"/>
      <c r="P104" s="360"/>
      <c r="Q104" s="357">
        <f t="shared" si="30"/>
        <v>0</v>
      </c>
      <c r="R104" s="355"/>
      <c r="S104" s="260"/>
      <c r="T104" s="421">
        <f t="shared" si="27"/>
        <v>0</v>
      </c>
      <c r="U104" s="9" t="str">
        <f t="shared" si="28"/>
        <v>Gas, Fuel, Oil</v>
      </c>
    </row>
    <row r="105" spans="2:21" x14ac:dyDescent="0.2">
      <c r="B105" s="376" t="s">
        <v>357</v>
      </c>
      <c r="E105" s="360"/>
      <c r="F105" s="360"/>
      <c r="G105" s="360"/>
      <c r="H105" s="360"/>
      <c r="I105" s="433"/>
      <c r="J105" s="360"/>
      <c r="K105" s="360"/>
      <c r="L105" s="360"/>
      <c r="M105" s="360"/>
      <c r="N105" s="360"/>
      <c r="O105" s="360"/>
      <c r="P105" s="360"/>
      <c r="Q105" s="357">
        <f t="shared" si="30"/>
        <v>0</v>
      </c>
      <c r="R105" s="355"/>
      <c r="S105" s="260"/>
      <c r="T105" s="421">
        <f t="shared" si="27"/>
        <v>0</v>
      </c>
      <c r="U105" s="9" t="str">
        <f t="shared" si="28"/>
        <v>Insurance</v>
      </c>
    </row>
    <row r="106" spans="2:21" x14ac:dyDescent="0.2">
      <c r="B106" s="376" t="s">
        <v>358</v>
      </c>
      <c r="E106" s="360"/>
      <c r="F106" s="360"/>
      <c r="G106" s="360"/>
      <c r="H106" s="360"/>
      <c r="I106" s="433"/>
      <c r="J106" s="360"/>
      <c r="K106" s="360"/>
      <c r="L106" s="360"/>
      <c r="M106" s="360"/>
      <c r="N106" s="360"/>
      <c r="O106" s="360"/>
      <c r="P106" s="360"/>
      <c r="Q106" s="357">
        <f t="shared" si="30"/>
        <v>0</v>
      </c>
      <c r="R106" s="355"/>
      <c r="S106" s="260"/>
      <c r="T106" s="421">
        <f t="shared" si="27"/>
        <v>0</v>
      </c>
      <c r="U106" s="9" t="str">
        <f t="shared" si="28"/>
        <v>Term Interest</v>
      </c>
    </row>
    <row r="107" spans="2:21" x14ac:dyDescent="0.2">
      <c r="B107" s="376" t="s">
        <v>359</v>
      </c>
      <c r="E107" s="360"/>
      <c r="F107" s="360"/>
      <c r="G107" s="360"/>
      <c r="H107" s="360"/>
      <c r="I107" s="433"/>
      <c r="J107" s="360"/>
      <c r="K107" s="360"/>
      <c r="L107" s="360"/>
      <c r="M107" s="360"/>
      <c r="N107" s="360"/>
      <c r="O107" s="360"/>
      <c r="P107" s="360"/>
      <c r="Q107" s="357">
        <f t="shared" si="30"/>
        <v>0</v>
      </c>
      <c r="R107" s="355"/>
      <c r="S107" s="260"/>
      <c r="T107" s="421">
        <f t="shared" si="27"/>
        <v>0</v>
      </c>
      <c r="U107" s="9" t="str">
        <f t="shared" si="28"/>
        <v>Oper Interest</v>
      </c>
    </row>
    <row r="108" spans="2:21" ht="12.75" customHeight="1" x14ac:dyDescent="0.2">
      <c r="B108" s="376" t="s">
        <v>360</v>
      </c>
      <c r="E108" s="360"/>
      <c r="F108" s="360"/>
      <c r="G108" s="360"/>
      <c r="H108" s="360"/>
      <c r="I108" s="433"/>
      <c r="J108" s="360"/>
      <c r="K108" s="360"/>
      <c r="L108" s="360"/>
      <c r="M108" s="360"/>
      <c r="N108" s="360"/>
      <c r="O108" s="360"/>
      <c r="P108" s="360"/>
      <c r="Q108" s="357">
        <f t="shared" si="30"/>
        <v>0</v>
      </c>
      <c r="R108" s="355"/>
      <c r="S108" s="260"/>
      <c r="T108" s="421">
        <f t="shared" si="27"/>
        <v>0</v>
      </c>
      <c r="U108" s="9" t="str">
        <f t="shared" si="28"/>
        <v>Labor Hired</v>
      </c>
    </row>
    <row r="109" spans="2:21" x14ac:dyDescent="0.2">
      <c r="B109" s="376" t="s">
        <v>361</v>
      </c>
      <c r="E109" s="360"/>
      <c r="F109" s="360"/>
      <c r="G109" s="360"/>
      <c r="H109" s="360"/>
      <c r="I109" s="433"/>
      <c r="J109" s="360"/>
      <c r="K109" s="360"/>
      <c r="L109" s="360"/>
      <c r="M109" s="360"/>
      <c r="N109" s="360"/>
      <c r="O109" s="360"/>
      <c r="P109" s="360"/>
      <c r="Q109" s="357">
        <f t="shared" si="30"/>
        <v>0</v>
      </c>
      <c r="R109" s="355"/>
      <c r="S109" s="260"/>
      <c r="T109" s="421">
        <f t="shared" si="27"/>
        <v>0</v>
      </c>
      <c r="U109" s="9" t="str">
        <f t="shared" si="28"/>
        <v>Pension/Profit Sharing</v>
      </c>
    </row>
    <row r="110" spans="2:21" x14ac:dyDescent="0.2">
      <c r="B110" s="376" t="s">
        <v>362</v>
      </c>
      <c r="E110" s="360"/>
      <c r="F110" s="360"/>
      <c r="G110" s="360"/>
      <c r="H110" s="360"/>
      <c r="I110" s="433"/>
      <c r="J110" s="360"/>
      <c r="K110" s="360"/>
      <c r="L110" s="360"/>
      <c r="M110" s="360"/>
      <c r="N110" s="360"/>
      <c r="O110" s="360"/>
      <c r="P110" s="360"/>
      <c r="Q110" s="357">
        <f t="shared" si="30"/>
        <v>0</v>
      </c>
      <c r="R110" s="355"/>
      <c r="S110" s="260"/>
      <c r="T110" s="421">
        <f t="shared" si="27"/>
        <v>0</v>
      </c>
      <c r="U110" s="9" t="str">
        <f t="shared" si="28"/>
        <v>Rent - Machines</v>
      </c>
    </row>
    <row r="111" spans="2:21" x14ac:dyDescent="0.2">
      <c r="B111" s="377" t="s">
        <v>364</v>
      </c>
      <c r="E111" s="360"/>
      <c r="F111" s="360"/>
      <c r="G111" s="360"/>
      <c r="H111" s="360"/>
      <c r="I111" s="360"/>
      <c r="J111" s="360"/>
      <c r="K111" s="360"/>
      <c r="L111" s="360"/>
      <c r="M111" s="360"/>
      <c r="N111" s="360"/>
      <c r="O111" s="360"/>
      <c r="P111" s="360"/>
      <c r="Q111" s="357">
        <f t="shared" si="30"/>
        <v>0</v>
      </c>
      <c r="R111" s="355"/>
      <c r="S111" s="260"/>
      <c r="T111" s="421">
        <f t="shared" si="27"/>
        <v>0</v>
      </c>
      <c r="U111" s="9" t="str">
        <f t="shared" si="28"/>
        <v>Rent - Land</v>
      </c>
    </row>
    <row r="112" spans="2:21" x14ac:dyDescent="0.2">
      <c r="B112" s="377" t="s">
        <v>365</v>
      </c>
      <c r="E112" s="360"/>
      <c r="F112" s="360"/>
      <c r="G112" s="360"/>
      <c r="H112" s="360"/>
      <c r="I112" s="360"/>
      <c r="J112" s="360"/>
      <c r="K112" s="360"/>
      <c r="L112" s="360"/>
      <c r="M112" s="360"/>
      <c r="N112" s="360"/>
      <c r="O112" s="360"/>
      <c r="P112" s="360"/>
      <c r="Q112" s="357">
        <f t="shared" si="30"/>
        <v>0</v>
      </c>
      <c r="R112" s="355"/>
      <c r="S112" s="260"/>
      <c r="T112" s="421">
        <f t="shared" si="27"/>
        <v>0</v>
      </c>
      <c r="U112" s="9" t="str">
        <f t="shared" si="28"/>
        <v>Repairs / Maintenance</v>
      </c>
    </row>
    <row r="113" spans="2:22" x14ac:dyDescent="0.2">
      <c r="B113" s="376" t="s">
        <v>366</v>
      </c>
      <c r="E113" s="360"/>
      <c r="F113" s="360"/>
      <c r="G113" s="360"/>
      <c r="H113" s="360"/>
      <c r="I113" s="360"/>
      <c r="J113" s="360"/>
      <c r="K113" s="360"/>
      <c r="L113" s="360"/>
      <c r="M113" s="360"/>
      <c r="N113" s="360"/>
      <c r="O113" s="360"/>
      <c r="P113" s="360"/>
      <c r="Q113" s="357">
        <f t="shared" si="30"/>
        <v>0</v>
      </c>
      <c r="R113" s="355"/>
      <c r="S113" s="260"/>
      <c r="T113" s="421">
        <f t="shared" si="27"/>
        <v>0</v>
      </c>
      <c r="U113" s="9" t="str">
        <f t="shared" si="28"/>
        <v>Seed, Plants</v>
      </c>
    </row>
    <row r="114" spans="2:22" x14ac:dyDescent="0.2">
      <c r="B114" s="376" t="s">
        <v>367</v>
      </c>
      <c r="E114" s="360"/>
      <c r="F114" s="360"/>
      <c r="G114" s="360"/>
      <c r="H114" s="360"/>
      <c r="I114" s="360"/>
      <c r="J114" s="360"/>
      <c r="K114" s="360"/>
      <c r="L114" s="360"/>
      <c r="M114" s="360"/>
      <c r="N114" s="360"/>
      <c r="O114" s="360"/>
      <c r="P114" s="360"/>
      <c r="Q114" s="357">
        <f t="shared" si="30"/>
        <v>0</v>
      </c>
      <c r="R114" s="355"/>
      <c r="S114" s="260"/>
      <c r="T114" s="421">
        <f t="shared" si="27"/>
        <v>0</v>
      </c>
      <c r="U114" s="9" t="str">
        <f t="shared" si="28"/>
        <v>Storage, Warehouse</v>
      </c>
    </row>
    <row r="115" spans="2:22" x14ac:dyDescent="0.2">
      <c r="B115" s="378" t="s">
        <v>368</v>
      </c>
      <c r="E115" s="360"/>
      <c r="F115" s="360"/>
      <c r="G115" s="360"/>
      <c r="H115" s="360"/>
      <c r="I115" s="360"/>
      <c r="J115" s="360"/>
      <c r="K115" s="360"/>
      <c r="L115" s="360"/>
      <c r="M115" s="360"/>
      <c r="N115" s="360"/>
      <c r="O115" s="360"/>
      <c r="P115" s="360"/>
      <c r="Q115" s="357">
        <f t="shared" si="30"/>
        <v>0</v>
      </c>
      <c r="R115" s="355"/>
      <c r="S115" s="260"/>
      <c r="T115" s="421">
        <f t="shared" si="27"/>
        <v>0</v>
      </c>
      <c r="U115" s="9" t="str">
        <f t="shared" si="28"/>
        <v>Supplies</v>
      </c>
    </row>
    <row r="116" spans="2:22" x14ac:dyDescent="0.2">
      <c r="B116" s="376" t="s">
        <v>369</v>
      </c>
      <c r="E116" s="360"/>
      <c r="F116" s="360"/>
      <c r="G116" s="360"/>
      <c r="H116" s="360"/>
      <c r="I116" s="360"/>
      <c r="J116" s="360"/>
      <c r="K116" s="360"/>
      <c r="L116" s="360"/>
      <c r="M116" s="360"/>
      <c r="N116" s="360"/>
      <c r="O116" s="360"/>
      <c r="P116" s="360"/>
      <c r="Q116" s="357">
        <f t="shared" si="30"/>
        <v>0</v>
      </c>
      <c r="R116" s="355"/>
      <c r="S116" s="260"/>
      <c r="T116" s="421">
        <f t="shared" si="27"/>
        <v>0</v>
      </c>
      <c r="U116" s="9" t="str">
        <f t="shared" si="28"/>
        <v>Taxes RE/Business</v>
      </c>
    </row>
    <row r="117" spans="2:22" x14ac:dyDescent="0.2">
      <c r="B117" s="376" t="s">
        <v>371</v>
      </c>
      <c r="E117" s="360"/>
      <c r="F117" s="360"/>
      <c r="G117" s="360"/>
      <c r="H117" s="360"/>
      <c r="I117" s="360"/>
      <c r="J117" s="360"/>
      <c r="K117" s="360"/>
      <c r="L117" s="360"/>
      <c r="M117" s="360"/>
      <c r="N117" s="360"/>
      <c r="O117" s="360"/>
      <c r="P117" s="360"/>
      <c r="Q117" s="357">
        <f t="shared" si="30"/>
        <v>0</v>
      </c>
      <c r="R117" s="355"/>
      <c r="S117" s="260"/>
      <c r="T117" s="421">
        <f t="shared" si="27"/>
        <v>0</v>
      </c>
      <c r="U117" s="9" t="str">
        <f t="shared" si="28"/>
        <v>Utilities</v>
      </c>
    </row>
    <row r="118" spans="2:22" x14ac:dyDescent="0.2">
      <c r="B118" s="376" t="s">
        <v>374</v>
      </c>
      <c r="E118" s="360"/>
      <c r="F118" s="360"/>
      <c r="G118" s="360"/>
      <c r="H118" s="360"/>
      <c r="I118" s="360"/>
      <c r="J118" s="360"/>
      <c r="K118" s="360"/>
      <c r="L118" s="360"/>
      <c r="M118" s="360"/>
      <c r="N118" s="360"/>
      <c r="O118" s="360"/>
      <c r="P118" s="360"/>
      <c r="Q118" s="357">
        <f t="shared" si="30"/>
        <v>0</v>
      </c>
      <c r="R118" s="355"/>
      <c r="S118" s="260"/>
      <c r="T118" s="421">
        <f t="shared" si="27"/>
        <v>0</v>
      </c>
      <c r="U118" s="9" t="str">
        <f t="shared" si="28"/>
        <v>Vet Fees, Medicine</v>
      </c>
    </row>
    <row r="119" spans="2:22" x14ac:dyDescent="0.2">
      <c r="B119" s="376" t="s">
        <v>376</v>
      </c>
      <c r="E119" s="360"/>
      <c r="F119" s="360"/>
      <c r="G119" s="360"/>
      <c r="H119" s="360"/>
      <c r="I119" s="433"/>
      <c r="J119" s="360"/>
      <c r="K119" s="360"/>
      <c r="L119" s="360"/>
      <c r="M119" s="360"/>
      <c r="N119" s="360"/>
      <c r="O119" s="360"/>
      <c r="P119" s="360"/>
      <c r="Q119" s="357">
        <f t="shared" si="30"/>
        <v>0</v>
      </c>
      <c r="R119" s="355"/>
      <c r="S119" s="260"/>
      <c r="T119" s="421">
        <f t="shared" si="27"/>
        <v>0</v>
      </c>
      <c r="U119" s="9" t="str">
        <f t="shared" si="28"/>
        <v>Other Farm Exp</v>
      </c>
    </row>
    <row r="120" spans="2:22" x14ac:dyDescent="0.2">
      <c r="B120" s="376" t="s">
        <v>377</v>
      </c>
      <c r="E120" s="360"/>
      <c r="F120" s="360"/>
      <c r="G120" s="360"/>
      <c r="H120" s="360"/>
      <c r="I120" s="360"/>
      <c r="J120" s="360"/>
      <c r="K120" s="360"/>
      <c r="L120" s="360"/>
      <c r="M120" s="360"/>
      <c r="N120" s="360"/>
      <c r="O120" s="360"/>
      <c r="P120" s="360"/>
      <c r="Q120" s="357">
        <f t="shared" si="30"/>
        <v>0</v>
      </c>
      <c r="R120" s="355"/>
      <c r="S120" s="260"/>
      <c r="T120" s="421">
        <f t="shared" si="27"/>
        <v>0</v>
      </c>
      <c r="U120" s="9" t="str">
        <f t="shared" si="28"/>
        <v>Replacement/Breeding</v>
      </c>
    </row>
    <row r="121" spans="2:22" x14ac:dyDescent="0.2">
      <c r="B121" s="378" t="s">
        <v>378</v>
      </c>
      <c r="E121" s="360"/>
      <c r="F121" s="360"/>
      <c r="G121" s="360"/>
      <c r="H121" s="360"/>
      <c r="I121" s="360"/>
      <c r="J121" s="360"/>
      <c r="K121" s="360"/>
      <c r="L121" s="360"/>
      <c r="M121" s="360"/>
      <c r="N121" s="360"/>
      <c r="O121" s="360"/>
      <c r="P121" s="360"/>
      <c r="Q121" s="357">
        <f t="shared" si="30"/>
        <v>0</v>
      </c>
      <c r="R121" s="355"/>
      <c r="S121" s="260"/>
      <c r="T121" s="421">
        <f t="shared" si="27"/>
        <v>0</v>
      </c>
      <c r="U121" s="9" t="str">
        <f t="shared" si="28"/>
        <v>Marketing</v>
      </c>
    </row>
    <row r="122" spans="2:22" ht="13.5" thickBot="1" x14ac:dyDescent="0.25">
      <c r="B122" s="376" t="s">
        <v>380</v>
      </c>
      <c r="E122" s="360"/>
      <c r="F122" s="360"/>
      <c r="G122" s="360"/>
      <c r="H122" s="360"/>
      <c r="I122" s="360"/>
      <c r="J122" s="360"/>
      <c r="K122" s="360"/>
      <c r="L122" s="360"/>
      <c r="M122" s="360"/>
      <c r="N122" s="360"/>
      <c r="O122" s="360"/>
      <c r="P122" s="360"/>
      <c r="Q122" s="357">
        <f t="shared" si="30"/>
        <v>0</v>
      </c>
      <c r="R122" s="355"/>
      <c r="S122" s="260"/>
      <c r="T122" s="421">
        <f t="shared" si="27"/>
        <v>0</v>
      </c>
      <c r="U122" s="9" t="str">
        <f t="shared" si="28"/>
        <v>Other or Summation</v>
      </c>
    </row>
    <row r="123" spans="2:22" ht="13.5" thickBot="1" x14ac:dyDescent="0.25">
      <c r="B123" s="376" t="s">
        <v>382</v>
      </c>
      <c r="E123" s="360"/>
      <c r="F123" s="360"/>
      <c r="G123" s="360"/>
      <c r="H123" s="360"/>
      <c r="I123" s="433"/>
      <c r="J123" s="360"/>
      <c r="K123" s="360"/>
      <c r="L123" s="360"/>
      <c r="M123" s="360"/>
      <c r="N123" s="360"/>
      <c r="O123" s="360"/>
      <c r="P123" s="360"/>
      <c r="Q123" s="357">
        <f t="shared" si="30"/>
        <v>0</v>
      </c>
      <c r="R123" s="355"/>
      <c r="S123" s="420" t="s">
        <v>472</v>
      </c>
      <c r="T123" s="421"/>
      <c r="U123" s="422">
        <f>SUM(T97:T122)</f>
        <v>0</v>
      </c>
      <c r="V123" s="423" t="s">
        <v>476</v>
      </c>
    </row>
    <row r="124" spans="2:22" x14ac:dyDescent="0.2">
      <c r="B124" s="376" t="s">
        <v>383</v>
      </c>
      <c r="E124" s="360"/>
      <c r="F124" s="360"/>
      <c r="G124" s="360"/>
      <c r="H124" s="360"/>
      <c r="I124" s="360"/>
      <c r="J124" s="360"/>
      <c r="K124" s="360"/>
      <c r="L124" s="360"/>
      <c r="M124" s="360"/>
      <c r="N124" s="360"/>
      <c r="O124" s="360"/>
      <c r="P124" s="360"/>
      <c r="Q124" s="357">
        <f t="shared" si="30"/>
        <v>0</v>
      </c>
      <c r="R124" s="435"/>
      <c r="S124" s="260"/>
      <c r="T124" s="421"/>
      <c r="U124" s="9"/>
    </row>
    <row r="125" spans="2:22" x14ac:dyDescent="0.2">
      <c r="B125" s="376" t="s">
        <v>384</v>
      </c>
      <c r="E125" s="360"/>
      <c r="F125" s="360"/>
      <c r="G125" s="360"/>
      <c r="H125" s="360"/>
      <c r="I125" s="360"/>
      <c r="J125" s="360"/>
      <c r="K125" s="360"/>
      <c r="L125" s="360"/>
      <c r="M125" s="360"/>
      <c r="N125" s="360"/>
      <c r="O125" s="360"/>
      <c r="P125" s="360"/>
      <c r="Q125" s="357">
        <f t="shared" si="30"/>
        <v>0</v>
      </c>
      <c r="R125" s="355"/>
      <c r="S125" s="420" t="s">
        <v>477</v>
      </c>
      <c r="T125" s="424"/>
      <c r="U125" s="436" t="s">
        <v>478</v>
      </c>
      <c r="V125" s="437" t="s">
        <v>479</v>
      </c>
    </row>
    <row r="126" spans="2:22" x14ac:dyDescent="0.2">
      <c r="B126" s="376" t="s">
        <v>385</v>
      </c>
      <c r="E126" s="360"/>
      <c r="F126" s="360"/>
      <c r="G126" s="360"/>
      <c r="H126" s="360"/>
      <c r="I126" s="433"/>
      <c r="J126" s="433"/>
      <c r="K126" s="433"/>
      <c r="L126" s="360"/>
      <c r="M126" s="360"/>
      <c r="N126" s="433"/>
      <c r="O126" s="360"/>
      <c r="P126" s="360"/>
      <c r="Q126" s="357">
        <f t="shared" si="30"/>
        <v>0</v>
      </c>
      <c r="R126" s="355"/>
      <c r="T126" s="1"/>
      <c r="U126" s="9"/>
    </row>
    <row r="127" spans="2:22" ht="13.5" thickBot="1" x14ac:dyDescent="0.25">
      <c r="B127" s="379" t="s">
        <v>430</v>
      </c>
      <c r="E127" s="362"/>
      <c r="F127" s="362"/>
      <c r="G127" s="362"/>
      <c r="H127" s="362"/>
      <c r="I127" s="362"/>
      <c r="J127" s="362"/>
      <c r="K127" s="362"/>
      <c r="L127" s="362"/>
      <c r="M127" s="362"/>
      <c r="N127" s="362"/>
      <c r="O127" s="362"/>
      <c r="P127" s="362"/>
      <c r="Q127" s="434">
        <f t="shared" si="30"/>
        <v>0</v>
      </c>
      <c r="R127" s="355"/>
      <c r="S127" s="260"/>
      <c r="T127" s="429"/>
      <c r="U127" s="9"/>
    </row>
    <row r="128" spans="2:22" ht="13.5" thickBot="1" x14ac:dyDescent="0.25">
      <c r="B128" s="397" t="s">
        <v>431</v>
      </c>
      <c r="E128" s="368">
        <f t="shared" ref="E128:P128" si="31">SUM(E101:E127)</f>
        <v>0</v>
      </c>
      <c r="F128" s="368">
        <f t="shared" si="31"/>
        <v>0</v>
      </c>
      <c r="G128" s="368">
        <f t="shared" si="31"/>
        <v>0</v>
      </c>
      <c r="H128" s="368">
        <f t="shared" si="31"/>
        <v>0</v>
      </c>
      <c r="I128" s="368">
        <f t="shared" si="31"/>
        <v>0</v>
      </c>
      <c r="J128" s="368">
        <f t="shared" si="31"/>
        <v>0</v>
      </c>
      <c r="K128" s="368">
        <f t="shared" si="31"/>
        <v>0</v>
      </c>
      <c r="L128" s="368">
        <f t="shared" si="31"/>
        <v>0</v>
      </c>
      <c r="M128" s="368">
        <f t="shared" si="31"/>
        <v>0</v>
      </c>
      <c r="N128" s="368">
        <f t="shared" si="31"/>
        <v>0</v>
      </c>
      <c r="O128" s="368">
        <f t="shared" si="31"/>
        <v>0</v>
      </c>
      <c r="P128" s="368">
        <f t="shared" si="31"/>
        <v>0</v>
      </c>
      <c r="Q128" s="422">
        <f t="shared" si="30"/>
        <v>0</v>
      </c>
      <c r="R128" s="355"/>
      <c r="S128" s="260"/>
      <c r="T128" s="1"/>
      <c r="U128" s="9"/>
    </row>
    <row r="129" spans="2:22" x14ac:dyDescent="0.2">
      <c r="B129" s="397"/>
      <c r="E129" s="370"/>
      <c r="F129" s="370"/>
      <c r="G129" s="370"/>
      <c r="H129" s="370"/>
      <c r="I129" s="438"/>
      <c r="J129" s="370"/>
      <c r="K129" s="370"/>
      <c r="L129" s="370"/>
      <c r="M129" s="370"/>
      <c r="N129" s="370"/>
      <c r="O129" s="370"/>
      <c r="P129" s="439"/>
      <c r="Q129" s="440"/>
      <c r="R129" s="355"/>
      <c r="S129" s="420" t="s">
        <v>480</v>
      </c>
      <c r="T129" s="424" t="e">
        <f>#REF!</f>
        <v>#REF!</v>
      </c>
      <c r="U129" s="441" t="s">
        <v>399</v>
      </c>
    </row>
    <row r="130" spans="2:22" x14ac:dyDescent="0.2">
      <c r="B130" s="366" t="s">
        <v>432</v>
      </c>
      <c r="E130" s="362"/>
      <c r="F130" s="362"/>
      <c r="G130" s="362"/>
      <c r="H130" s="362"/>
      <c r="I130" s="425"/>
      <c r="J130" s="362"/>
      <c r="K130" s="362"/>
      <c r="L130" s="362"/>
      <c r="M130" s="362"/>
      <c r="N130" s="362"/>
      <c r="O130" s="362"/>
      <c r="P130" s="380"/>
      <c r="Q130" s="358">
        <f t="shared" ref="Q130:Q136" si="32">SUM(E130:P130)</f>
        <v>0</v>
      </c>
      <c r="R130" s="355"/>
      <c r="S130" s="260"/>
      <c r="T130" s="424" t="e">
        <f>#REF!</f>
        <v>#REF!</v>
      </c>
      <c r="U130" s="441" t="s">
        <v>400</v>
      </c>
    </row>
    <row r="131" spans="2:22" x14ac:dyDescent="0.2">
      <c r="B131" s="366" t="s">
        <v>74</v>
      </c>
      <c r="E131" s="362"/>
      <c r="F131" s="362"/>
      <c r="G131" s="362"/>
      <c r="H131" s="362"/>
      <c r="I131" s="425"/>
      <c r="J131" s="362"/>
      <c r="K131" s="362"/>
      <c r="L131" s="362"/>
      <c r="M131" s="362"/>
      <c r="N131" s="362"/>
      <c r="O131" s="362"/>
      <c r="P131" s="380"/>
      <c r="Q131" s="358">
        <f t="shared" si="32"/>
        <v>0</v>
      </c>
      <c r="R131" s="355"/>
      <c r="S131" s="260"/>
      <c r="T131" s="424" t="e">
        <f>#REF!</f>
        <v>#REF!</v>
      </c>
      <c r="U131" s="441" t="s">
        <v>403</v>
      </c>
    </row>
    <row r="132" spans="2:22" x14ac:dyDescent="0.2">
      <c r="B132" s="366" t="s">
        <v>434</v>
      </c>
      <c r="E132" s="362"/>
      <c r="F132" s="362"/>
      <c r="G132" s="362"/>
      <c r="H132" s="362"/>
      <c r="I132" s="425"/>
      <c r="J132" s="362"/>
      <c r="K132" s="362"/>
      <c r="L132" s="362"/>
      <c r="M132" s="362"/>
      <c r="N132" s="362"/>
      <c r="O132" s="362"/>
      <c r="P132" s="380"/>
      <c r="Q132" s="358">
        <f t="shared" si="32"/>
        <v>0</v>
      </c>
      <c r="R132" s="355"/>
      <c r="S132" s="260"/>
      <c r="T132" s="424" t="e">
        <f>#REF!</f>
        <v>#REF!</v>
      </c>
      <c r="U132" s="441" t="s">
        <v>404</v>
      </c>
    </row>
    <row r="133" spans="2:22" ht="13.5" thickBot="1" x14ac:dyDescent="0.25">
      <c r="B133" s="356" t="s">
        <v>435</v>
      </c>
      <c r="E133" s="362"/>
      <c r="F133" s="362"/>
      <c r="G133" s="362"/>
      <c r="H133" s="362"/>
      <c r="I133" s="425"/>
      <c r="J133" s="362"/>
      <c r="K133" s="362"/>
      <c r="L133" s="362"/>
      <c r="M133" s="362"/>
      <c r="N133" s="362"/>
      <c r="O133" s="362"/>
      <c r="P133" s="362"/>
      <c r="Q133" s="357">
        <f t="shared" si="32"/>
        <v>0</v>
      </c>
      <c r="R133" s="355"/>
      <c r="S133" s="420" t="s">
        <v>472</v>
      </c>
      <c r="T133" s="424" t="e">
        <f>#REF!</f>
        <v>#REF!</v>
      </c>
      <c r="U133" s="441" t="s">
        <v>405</v>
      </c>
    </row>
    <row r="134" spans="2:22" ht="13.5" thickBot="1" x14ac:dyDescent="0.25">
      <c r="B134" s="383" t="s">
        <v>481</v>
      </c>
      <c r="E134" s="362"/>
      <c r="F134" s="362"/>
      <c r="G134" s="362"/>
      <c r="H134" s="362"/>
      <c r="I134" s="362"/>
      <c r="J134" s="362"/>
      <c r="K134" s="362"/>
      <c r="L134" s="362"/>
      <c r="M134" s="362"/>
      <c r="N134" s="362"/>
      <c r="O134" s="362"/>
      <c r="P134" s="362"/>
      <c r="Q134" s="357">
        <f t="shared" si="32"/>
        <v>0</v>
      </c>
      <c r="R134" s="384"/>
      <c r="S134" s="260"/>
      <c r="T134" s="1"/>
      <c r="U134" s="422" t="e">
        <f>SUM(T129:T133)</f>
        <v>#REF!</v>
      </c>
      <c r="V134" s="423" t="s">
        <v>482</v>
      </c>
    </row>
    <row r="135" spans="2:22" ht="12.75" customHeight="1" thickBot="1" x14ac:dyDescent="0.25">
      <c r="B135" s="361" t="s">
        <v>437</v>
      </c>
      <c r="E135" s="362"/>
      <c r="F135" s="362"/>
      <c r="G135" s="362"/>
      <c r="H135" s="362"/>
      <c r="I135" s="425"/>
      <c r="J135" s="362"/>
      <c r="K135" s="362"/>
      <c r="L135" s="362"/>
      <c r="M135" s="362"/>
      <c r="N135" s="362"/>
      <c r="O135" s="362"/>
      <c r="P135" s="362"/>
      <c r="Q135" s="357">
        <f t="shared" si="32"/>
        <v>0</v>
      </c>
      <c r="R135" s="355"/>
      <c r="S135" s="260"/>
      <c r="T135" s="421"/>
      <c r="U135" s="9"/>
    </row>
    <row r="136" spans="2:22" ht="13.5" hidden="1" thickBot="1" x14ac:dyDescent="0.25">
      <c r="B136" s="397" t="s">
        <v>438</v>
      </c>
      <c r="E136" s="368">
        <f t="shared" ref="E136:P136" si="33">E128+SUM(E130:E135)</f>
        <v>0</v>
      </c>
      <c r="F136" s="368">
        <f t="shared" si="33"/>
        <v>0</v>
      </c>
      <c r="G136" s="368">
        <f t="shared" si="33"/>
        <v>0</v>
      </c>
      <c r="H136" s="368">
        <f t="shared" si="33"/>
        <v>0</v>
      </c>
      <c r="I136" s="368">
        <f t="shared" si="33"/>
        <v>0</v>
      </c>
      <c r="J136" s="368">
        <f t="shared" si="33"/>
        <v>0</v>
      </c>
      <c r="K136" s="368">
        <f t="shared" si="33"/>
        <v>0</v>
      </c>
      <c r="L136" s="368">
        <f t="shared" si="33"/>
        <v>0</v>
      </c>
      <c r="M136" s="368">
        <f t="shared" si="33"/>
        <v>0</v>
      </c>
      <c r="N136" s="368">
        <f t="shared" si="33"/>
        <v>0</v>
      </c>
      <c r="O136" s="368">
        <f t="shared" si="33"/>
        <v>0</v>
      </c>
      <c r="P136" s="368">
        <f t="shared" si="33"/>
        <v>0</v>
      </c>
      <c r="Q136" s="422">
        <f t="shared" si="32"/>
        <v>0</v>
      </c>
      <c r="R136" s="365"/>
      <c r="S136" s="420" t="s">
        <v>483</v>
      </c>
      <c r="T136" s="421">
        <f>Q134</f>
        <v>0</v>
      </c>
      <c r="U136" s="9" t="s">
        <v>481</v>
      </c>
    </row>
    <row r="137" spans="2:22" ht="13.5" thickBot="1" x14ac:dyDescent="0.25">
      <c r="B137" s="397" t="s">
        <v>439</v>
      </c>
      <c r="E137" s="368">
        <f t="shared" ref="E137:Q137" si="34">E98-E136</f>
        <v>0</v>
      </c>
      <c r="F137" s="368">
        <f t="shared" si="34"/>
        <v>0</v>
      </c>
      <c r="G137" s="368">
        <f t="shared" si="34"/>
        <v>0</v>
      </c>
      <c r="H137" s="368">
        <f t="shared" si="34"/>
        <v>0</v>
      </c>
      <c r="I137" s="368">
        <f t="shared" si="34"/>
        <v>0</v>
      </c>
      <c r="J137" s="368">
        <f t="shared" si="34"/>
        <v>0</v>
      </c>
      <c r="K137" s="368">
        <f t="shared" si="34"/>
        <v>0</v>
      </c>
      <c r="L137" s="368">
        <f t="shared" si="34"/>
        <v>0</v>
      </c>
      <c r="M137" s="368">
        <f t="shared" si="34"/>
        <v>0</v>
      </c>
      <c r="N137" s="368">
        <f t="shared" si="34"/>
        <v>0</v>
      </c>
      <c r="O137" s="368">
        <f t="shared" si="34"/>
        <v>0</v>
      </c>
      <c r="P137" s="368">
        <f t="shared" si="34"/>
        <v>0</v>
      </c>
      <c r="Q137" s="368">
        <f t="shared" si="34"/>
        <v>0</v>
      </c>
      <c r="R137" s="355"/>
      <c r="S137" s="260"/>
      <c r="T137" s="421"/>
      <c r="U137" s="422" t="e">
        <f>U95-U123-T125+U134-T136</f>
        <v>#REF!</v>
      </c>
      <c r="V137" s="423" t="s">
        <v>484</v>
      </c>
    </row>
    <row r="138" spans="2:22" x14ac:dyDescent="0.2">
      <c r="B138" s="356" t="s">
        <v>440</v>
      </c>
      <c r="C138" s="385" t="s">
        <v>441</v>
      </c>
      <c r="D138" s="958" t="s">
        <v>504</v>
      </c>
      <c r="E138" s="360"/>
      <c r="F138" s="360"/>
      <c r="G138" s="360"/>
      <c r="H138" s="360"/>
      <c r="I138" s="360"/>
      <c r="J138" s="360"/>
      <c r="K138" s="360"/>
      <c r="L138" s="360"/>
      <c r="M138" s="360"/>
      <c r="N138" s="360"/>
      <c r="O138" s="360"/>
      <c r="P138" s="360"/>
      <c r="Q138" s="357">
        <f>SUM(E138:P138)</f>
        <v>0</v>
      </c>
      <c r="R138" s="365"/>
      <c r="S138" s="260"/>
      <c r="T138" s="421"/>
      <c r="U138" s="9"/>
    </row>
    <row r="139" spans="2:22" hidden="1" x14ac:dyDescent="0.2">
      <c r="B139" s="387"/>
      <c r="C139" s="388" t="s">
        <v>442</v>
      </c>
      <c r="D139" s="959"/>
      <c r="E139" s="389">
        <f>D139-E138</f>
        <v>0</v>
      </c>
      <c r="F139" s="389">
        <f>E139-F138</f>
        <v>0</v>
      </c>
      <c r="G139" s="389">
        <f t="shared" ref="G139" si="35">F139-G138</f>
        <v>0</v>
      </c>
      <c r="H139" s="389">
        <f t="shared" ref="H139" si="36">G139-H138</f>
        <v>0</v>
      </c>
      <c r="I139" s="389">
        <f t="shared" ref="I139" si="37">H139-I138</f>
        <v>0</v>
      </c>
      <c r="J139" s="389">
        <f t="shared" ref="J139" si="38">I139-J138</f>
        <v>0</v>
      </c>
      <c r="K139" s="389">
        <f t="shared" ref="K139" si="39">J139-K138</f>
        <v>0</v>
      </c>
      <c r="L139" s="389">
        <f t="shared" ref="L139" si="40">K139-L138</f>
        <v>0</v>
      </c>
      <c r="M139" s="389">
        <f>L139-M138</f>
        <v>0</v>
      </c>
      <c r="N139" s="389">
        <f>M139-N138</f>
        <v>0</v>
      </c>
      <c r="O139" s="389">
        <f>N139-O138</f>
        <v>0</v>
      </c>
      <c r="P139" s="389">
        <f>O139-P138</f>
        <v>0</v>
      </c>
      <c r="Q139" s="390">
        <f>P139</f>
        <v>0</v>
      </c>
      <c r="R139" s="355"/>
      <c r="S139" s="260"/>
      <c r="T139" s="442"/>
      <c r="U139" s="9"/>
    </row>
    <row r="140" spans="2:22" x14ac:dyDescent="0.2">
      <c r="B140" s="356" t="s">
        <v>443</v>
      </c>
      <c r="C140" s="385" t="s">
        <v>441</v>
      </c>
      <c r="D140" s="958" t="s">
        <v>504</v>
      </c>
      <c r="E140" s="360"/>
      <c r="F140" s="360"/>
      <c r="G140" s="360"/>
      <c r="H140" s="360"/>
      <c r="I140" s="360"/>
      <c r="J140" s="360"/>
      <c r="K140" s="360"/>
      <c r="L140" s="360"/>
      <c r="M140" s="360"/>
      <c r="N140" s="360"/>
      <c r="O140" s="360"/>
      <c r="P140" s="360"/>
      <c r="Q140" s="357">
        <f>SUM(E140:P140)</f>
        <v>0</v>
      </c>
      <c r="R140" s="365"/>
      <c r="S140" s="260"/>
      <c r="T140" s="421"/>
      <c r="U140" s="9"/>
    </row>
    <row r="141" spans="2:22" ht="14.25" hidden="1" customHeight="1" x14ac:dyDescent="0.2">
      <c r="B141" s="387"/>
      <c r="C141" s="388" t="s">
        <v>442</v>
      </c>
      <c r="D141" s="959"/>
      <c r="E141" s="389">
        <f>D141-E140</f>
        <v>0</v>
      </c>
      <c r="F141" s="389">
        <f t="shared" ref="F141" si="41">E141-F140</f>
        <v>0</v>
      </c>
      <c r="G141" s="389">
        <f t="shared" ref="G141" si="42">F141-G140</f>
        <v>0</v>
      </c>
      <c r="H141" s="389">
        <f t="shared" ref="H141" si="43">G141-H140</f>
        <v>0</v>
      </c>
      <c r="I141" s="389">
        <f t="shared" ref="I141" si="44">H141-I140</f>
        <v>0</v>
      </c>
      <c r="J141" s="389">
        <f t="shared" ref="J141" si="45">I141-J140</f>
        <v>0</v>
      </c>
      <c r="K141" s="389">
        <f t="shared" ref="K141" si="46">J141-K140</f>
        <v>0</v>
      </c>
      <c r="L141" s="389">
        <f t="shared" ref="L141" si="47">K141-L140</f>
        <v>0</v>
      </c>
      <c r="M141" s="389">
        <f>L141-M140</f>
        <v>0</v>
      </c>
      <c r="N141" s="389">
        <f>M141-N140</f>
        <v>0</v>
      </c>
      <c r="O141" s="389">
        <f>N141-O140</f>
        <v>0</v>
      </c>
      <c r="P141" s="389">
        <f>O141-P140</f>
        <v>0</v>
      </c>
      <c r="Q141" s="390">
        <f>P141</f>
        <v>0</v>
      </c>
      <c r="R141" s="355"/>
      <c r="S141" s="260"/>
      <c r="T141" s="442"/>
      <c r="U141" s="9"/>
    </row>
    <row r="142" spans="2:22" ht="14.25" customHeight="1" x14ac:dyDescent="0.2">
      <c r="B142" s="356" t="s">
        <v>444</v>
      </c>
      <c r="C142" s="385" t="s">
        <v>441</v>
      </c>
      <c r="D142" s="958" t="s">
        <v>504</v>
      </c>
      <c r="E142" s="360"/>
      <c r="F142" s="360"/>
      <c r="G142" s="360"/>
      <c r="H142" s="360"/>
      <c r="I142" s="360"/>
      <c r="J142" s="360"/>
      <c r="K142" s="360"/>
      <c r="L142" s="360"/>
      <c r="M142" s="360"/>
      <c r="N142" s="360"/>
      <c r="O142" s="360"/>
      <c r="P142" s="360"/>
      <c r="Q142" s="357">
        <f>SUM(E142:P142)</f>
        <v>0</v>
      </c>
      <c r="R142" s="365"/>
      <c r="S142" s="260"/>
      <c r="T142" s="421"/>
      <c r="U142" s="9"/>
    </row>
    <row r="143" spans="2:22" ht="14.25" hidden="1" customHeight="1" x14ac:dyDescent="0.2">
      <c r="B143" s="387"/>
      <c r="C143" s="388" t="s">
        <v>442</v>
      </c>
      <c r="D143" s="959"/>
      <c r="E143" s="389">
        <f>D143-E142</f>
        <v>0</v>
      </c>
      <c r="F143" s="389">
        <f t="shared" ref="F143" si="48">E143-F142</f>
        <v>0</v>
      </c>
      <c r="G143" s="389">
        <f t="shared" ref="G143" si="49">F143-G142</f>
        <v>0</v>
      </c>
      <c r="H143" s="389">
        <f t="shared" ref="H143" si="50">G143-H142</f>
        <v>0</v>
      </c>
      <c r="I143" s="389">
        <f t="shared" ref="I143" si="51">H143-I142</f>
        <v>0</v>
      </c>
      <c r="J143" s="389">
        <f t="shared" ref="J143" si="52">I143-J142</f>
        <v>0</v>
      </c>
      <c r="K143" s="389">
        <f t="shared" ref="K143" si="53">J143-K142</f>
        <v>0</v>
      </c>
      <c r="L143" s="389">
        <f t="shared" ref="L143" si="54">K143-L142</f>
        <v>0</v>
      </c>
      <c r="M143" s="389">
        <f>L143-M142</f>
        <v>0</v>
      </c>
      <c r="N143" s="389">
        <f>M143-N142</f>
        <v>0</v>
      </c>
      <c r="O143" s="389">
        <f>N143-O142</f>
        <v>0</v>
      </c>
      <c r="P143" s="389">
        <f>O143-P142</f>
        <v>0</v>
      </c>
      <c r="Q143" s="390">
        <f>P143</f>
        <v>0</v>
      </c>
      <c r="R143" s="365"/>
      <c r="S143" s="260"/>
      <c r="T143" s="421"/>
      <c r="U143" s="9"/>
    </row>
    <row r="144" spans="2:22" x14ac:dyDescent="0.2">
      <c r="B144" s="356" t="s">
        <v>446</v>
      </c>
      <c r="C144" s="385" t="s">
        <v>441</v>
      </c>
      <c r="D144" s="958" t="s">
        <v>504</v>
      </c>
      <c r="E144" s="360"/>
      <c r="F144" s="360"/>
      <c r="G144" s="360"/>
      <c r="H144" s="360"/>
      <c r="I144" s="360"/>
      <c r="J144" s="360"/>
      <c r="K144" s="360"/>
      <c r="L144" s="360"/>
      <c r="M144" s="360"/>
      <c r="N144" s="360"/>
      <c r="O144" s="360"/>
      <c r="P144" s="360"/>
      <c r="Q144" s="357">
        <f>SUM(E144:P144)</f>
        <v>0</v>
      </c>
      <c r="R144" s="365"/>
      <c r="S144" s="260"/>
      <c r="T144" s="421"/>
      <c r="U144" s="9"/>
    </row>
    <row r="145" spans="2:21" hidden="1" x14ac:dyDescent="0.2">
      <c r="B145" s="387"/>
      <c r="C145" s="388" t="s">
        <v>442</v>
      </c>
      <c r="D145" s="959"/>
      <c r="E145" s="389">
        <f>D145-E144</f>
        <v>0</v>
      </c>
      <c r="F145" s="389">
        <f t="shared" ref="F145" si="55">E145-F144</f>
        <v>0</v>
      </c>
      <c r="G145" s="389">
        <f t="shared" ref="G145" si="56">F145-G144</f>
        <v>0</v>
      </c>
      <c r="H145" s="389">
        <f t="shared" ref="H145" si="57">G145-H144</f>
        <v>0</v>
      </c>
      <c r="I145" s="389">
        <f t="shared" ref="I145" si="58">H145-I144</f>
        <v>0</v>
      </c>
      <c r="J145" s="389">
        <f t="shared" ref="J145" si="59">I145-J144</f>
        <v>0</v>
      </c>
      <c r="K145" s="389">
        <f t="shared" ref="K145" si="60">J145-K144</f>
        <v>0</v>
      </c>
      <c r="L145" s="389">
        <f t="shared" ref="L145" si="61">K145-L144</f>
        <v>0</v>
      </c>
      <c r="M145" s="389">
        <f>L145-M144</f>
        <v>0</v>
      </c>
      <c r="N145" s="389">
        <f>M145-N144</f>
        <v>0</v>
      </c>
      <c r="O145" s="389">
        <f>N145-O144</f>
        <v>0</v>
      </c>
      <c r="P145" s="389">
        <f>O145-P144</f>
        <v>0</v>
      </c>
      <c r="Q145" s="390">
        <f>P145</f>
        <v>0</v>
      </c>
      <c r="R145" s="365"/>
      <c r="S145" s="260"/>
      <c r="T145" s="421"/>
      <c r="U145" s="9"/>
    </row>
    <row r="146" spans="2:21" x14ac:dyDescent="0.2">
      <c r="B146" s="356" t="s">
        <v>447</v>
      </c>
      <c r="C146" s="385" t="s">
        <v>441</v>
      </c>
      <c r="D146" s="958" t="s">
        <v>504</v>
      </c>
      <c r="E146" s="360"/>
      <c r="F146" s="360"/>
      <c r="G146" s="360"/>
      <c r="H146" s="360"/>
      <c r="I146" s="360"/>
      <c r="J146" s="360"/>
      <c r="K146" s="360"/>
      <c r="L146" s="360"/>
      <c r="M146" s="360"/>
      <c r="N146" s="360"/>
      <c r="O146" s="360"/>
      <c r="P146" s="360"/>
      <c r="Q146" s="357">
        <f>SUM(E146:P146)</f>
        <v>0</v>
      </c>
      <c r="R146" s="365"/>
      <c r="S146" s="260"/>
      <c r="T146" s="421"/>
      <c r="U146" s="9"/>
    </row>
    <row r="147" spans="2:21" hidden="1" x14ac:dyDescent="0.2">
      <c r="B147" s="387"/>
      <c r="C147" s="388" t="s">
        <v>442</v>
      </c>
      <c r="D147" s="959"/>
      <c r="E147" s="389">
        <f t="shared" ref="E147:P147" si="62">D147-E146</f>
        <v>0</v>
      </c>
      <c r="F147" s="389">
        <f t="shared" si="62"/>
        <v>0</v>
      </c>
      <c r="G147" s="389">
        <f t="shared" si="62"/>
        <v>0</v>
      </c>
      <c r="H147" s="389">
        <f t="shared" si="62"/>
        <v>0</v>
      </c>
      <c r="I147" s="389">
        <f t="shared" si="62"/>
        <v>0</v>
      </c>
      <c r="J147" s="389">
        <f t="shared" si="62"/>
        <v>0</v>
      </c>
      <c r="K147" s="389">
        <f t="shared" si="62"/>
        <v>0</v>
      </c>
      <c r="L147" s="389">
        <f t="shared" si="62"/>
        <v>0</v>
      </c>
      <c r="M147" s="389">
        <f t="shared" si="62"/>
        <v>0</v>
      </c>
      <c r="N147" s="389">
        <f t="shared" si="62"/>
        <v>0</v>
      </c>
      <c r="O147" s="389">
        <f t="shared" si="62"/>
        <v>0</v>
      </c>
      <c r="P147" s="389">
        <f t="shared" si="62"/>
        <v>0</v>
      </c>
      <c r="Q147" s="390">
        <f>P147</f>
        <v>0</v>
      </c>
      <c r="R147" s="365"/>
      <c r="S147" s="260"/>
      <c r="T147" s="421"/>
      <c r="U147" s="9"/>
    </row>
    <row r="148" spans="2:21" x14ac:dyDescent="0.2">
      <c r="B148" s="356" t="s">
        <v>512</v>
      </c>
      <c r="C148" s="385" t="s">
        <v>441</v>
      </c>
      <c r="D148" s="958" t="s">
        <v>504</v>
      </c>
      <c r="E148" s="360"/>
      <c r="F148" s="360"/>
      <c r="G148" s="360"/>
      <c r="H148" s="360"/>
      <c r="I148" s="360"/>
      <c r="J148" s="360"/>
      <c r="K148" s="360"/>
      <c r="L148" s="360"/>
      <c r="M148" s="360"/>
      <c r="N148" s="360"/>
      <c r="O148" s="360"/>
      <c r="P148" s="360"/>
      <c r="Q148" s="357">
        <f>SUM(E148:P148)</f>
        <v>0</v>
      </c>
      <c r="R148" s="365"/>
      <c r="S148" s="260"/>
      <c r="T148" s="421"/>
      <c r="U148" s="9"/>
    </row>
    <row r="149" spans="2:21" hidden="1" x14ac:dyDescent="0.2">
      <c r="B149" s="387"/>
      <c r="C149" s="388" t="s">
        <v>442</v>
      </c>
      <c r="D149" s="959"/>
      <c r="E149" s="389">
        <f t="shared" ref="E149:P149" si="63">D149-E148</f>
        <v>0</v>
      </c>
      <c r="F149" s="389">
        <f t="shared" si="63"/>
        <v>0</v>
      </c>
      <c r="G149" s="389">
        <f t="shared" si="63"/>
        <v>0</v>
      </c>
      <c r="H149" s="389">
        <f t="shared" si="63"/>
        <v>0</v>
      </c>
      <c r="I149" s="389">
        <f t="shared" si="63"/>
        <v>0</v>
      </c>
      <c r="J149" s="389">
        <f t="shared" si="63"/>
        <v>0</v>
      </c>
      <c r="K149" s="389">
        <f t="shared" si="63"/>
        <v>0</v>
      </c>
      <c r="L149" s="389">
        <f t="shared" si="63"/>
        <v>0</v>
      </c>
      <c r="M149" s="389">
        <f t="shared" si="63"/>
        <v>0</v>
      </c>
      <c r="N149" s="389">
        <f t="shared" si="63"/>
        <v>0</v>
      </c>
      <c r="O149" s="389">
        <f t="shared" si="63"/>
        <v>0</v>
      </c>
      <c r="P149" s="389">
        <f t="shared" si="63"/>
        <v>0</v>
      </c>
      <c r="Q149" s="390">
        <f>P149</f>
        <v>0</v>
      </c>
      <c r="R149" s="365"/>
      <c r="S149" s="260"/>
      <c r="T149" s="421"/>
      <c r="U149" s="9"/>
    </row>
    <row r="150" spans="2:21" x14ac:dyDescent="0.2">
      <c r="B150" s="356" t="s">
        <v>513</v>
      </c>
      <c r="C150" s="385" t="s">
        <v>441</v>
      </c>
      <c r="D150" s="958" t="s">
        <v>504</v>
      </c>
      <c r="E150" s="360"/>
      <c r="F150" s="360"/>
      <c r="G150" s="360"/>
      <c r="H150" s="360"/>
      <c r="I150" s="360"/>
      <c r="J150" s="360"/>
      <c r="K150" s="360"/>
      <c r="L150" s="360"/>
      <c r="M150" s="360"/>
      <c r="N150" s="360"/>
      <c r="O150" s="360"/>
      <c r="P150" s="360"/>
      <c r="Q150" s="357">
        <f>SUM(E150:P150)</f>
        <v>0</v>
      </c>
      <c r="R150" s="365"/>
      <c r="S150" s="260"/>
      <c r="T150" s="421"/>
      <c r="U150" s="9"/>
    </row>
    <row r="151" spans="2:21" hidden="1" x14ac:dyDescent="0.2">
      <c r="B151" s="387"/>
      <c r="C151" s="388" t="s">
        <v>442</v>
      </c>
      <c r="D151" s="959"/>
      <c r="E151" s="389">
        <f t="shared" ref="E151:P151" si="64">D151-E150</f>
        <v>0</v>
      </c>
      <c r="F151" s="389">
        <f t="shared" si="64"/>
        <v>0</v>
      </c>
      <c r="G151" s="389">
        <f t="shared" si="64"/>
        <v>0</v>
      </c>
      <c r="H151" s="389">
        <f t="shared" si="64"/>
        <v>0</v>
      </c>
      <c r="I151" s="389">
        <f t="shared" si="64"/>
        <v>0</v>
      </c>
      <c r="J151" s="389">
        <f t="shared" si="64"/>
        <v>0</v>
      </c>
      <c r="K151" s="389">
        <f t="shared" si="64"/>
        <v>0</v>
      </c>
      <c r="L151" s="389">
        <f t="shared" si="64"/>
        <v>0</v>
      </c>
      <c r="M151" s="389">
        <f t="shared" si="64"/>
        <v>0</v>
      </c>
      <c r="N151" s="389">
        <f t="shared" si="64"/>
        <v>0</v>
      </c>
      <c r="O151" s="389">
        <f t="shared" si="64"/>
        <v>0</v>
      </c>
      <c r="P151" s="389">
        <f t="shared" si="64"/>
        <v>0</v>
      </c>
      <c r="Q151" s="390">
        <f>P151</f>
        <v>0</v>
      </c>
      <c r="R151" s="365"/>
      <c r="S151" s="260"/>
      <c r="T151" s="421"/>
    </row>
    <row r="152" spans="2:21" x14ac:dyDescent="0.2">
      <c r="B152" s="356" t="s">
        <v>514</v>
      </c>
      <c r="C152" s="385" t="s">
        <v>441</v>
      </c>
      <c r="D152" s="958" t="s">
        <v>504</v>
      </c>
      <c r="E152" s="360"/>
      <c r="F152" s="360"/>
      <c r="G152" s="360"/>
      <c r="H152" s="360"/>
      <c r="I152" s="360"/>
      <c r="J152" s="360"/>
      <c r="K152" s="360"/>
      <c r="L152" s="360"/>
      <c r="M152" s="360"/>
      <c r="N152" s="360"/>
      <c r="O152" s="360"/>
      <c r="P152" s="360"/>
      <c r="Q152" s="357">
        <f>SUM(E152:P152)</f>
        <v>0</v>
      </c>
      <c r="R152" s="365"/>
      <c r="S152" s="260"/>
      <c r="T152" s="421"/>
    </row>
    <row r="153" spans="2:21" hidden="1" x14ac:dyDescent="0.2">
      <c r="B153" s="387"/>
      <c r="C153" s="388" t="s">
        <v>442</v>
      </c>
      <c r="D153" s="959"/>
      <c r="E153" s="389">
        <f t="shared" ref="E153:P153" si="65">D153-E152</f>
        <v>0</v>
      </c>
      <c r="F153" s="389">
        <f t="shared" si="65"/>
        <v>0</v>
      </c>
      <c r="G153" s="389">
        <f t="shared" si="65"/>
        <v>0</v>
      </c>
      <c r="H153" s="389">
        <f t="shared" si="65"/>
        <v>0</v>
      </c>
      <c r="I153" s="389">
        <f t="shared" si="65"/>
        <v>0</v>
      </c>
      <c r="J153" s="389">
        <f t="shared" si="65"/>
        <v>0</v>
      </c>
      <c r="K153" s="389">
        <f t="shared" si="65"/>
        <v>0</v>
      </c>
      <c r="L153" s="389">
        <f t="shared" si="65"/>
        <v>0</v>
      </c>
      <c r="M153" s="389">
        <f t="shared" si="65"/>
        <v>0</v>
      </c>
      <c r="N153" s="389">
        <f t="shared" si="65"/>
        <v>0</v>
      </c>
      <c r="O153" s="389">
        <f t="shared" si="65"/>
        <v>0</v>
      </c>
      <c r="P153" s="389">
        <f t="shared" si="65"/>
        <v>0</v>
      </c>
      <c r="Q153" s="390">
        <f>P153</f>
        <v>0</v>
      </c>
      <c r="R153" s="384"/>
      <c r="S153" s="260"/>
      <c r="T153" s="442"/>
    </row>
    <row r="154" spans="2:21" ht="12" customHeight="1" x14ac:dyDescent="0.2">
      <c r="B154" s="356" t="s">
        <v>515</v>
      </c>
      <c r="C154" s="385" t="s">
        <v>441</v>
      </c>
      <c r="D154" s="958" t="s">
        <v>504</v>
      </c>
      <c r="E154" s="360"/>
      <c r="F154" s="360"/>
      <c r="G154" s="360"/>
      <c r="H154" s="360"/>
      <c r="I154" s="360"/>
      <c r="J154" s="360"/>
      <c r="K154" s="360"/>
      <c r="L154" s="360"/>
      <c r="M154" s="360"/>
      <c r="N154" s="360"/>
      <c r="O154" s="360"/>
      <c r="P154" s="360"/>
      <c r="Q154" s="357">
        <f>SUM(E154:P154)</f>
        <v>0</v>
      </c>
      <c r="R154" s="365"/>
      <c r="S154" s="260"/>
      <c r="T154" s="384"/>
    </row>
    <row r="155" spans="2:21" hidden="1" x14ac:dyDescent="0.2">
      <c r="B155" s="387"/>
      <c r="C155" s="388" t="s">
        <v>442</v>
      </c>
      <c r="D155" s="959"/>
      <c r="E155" s="389">
        <f t="shared" ref="E155:P155" si="66">D155-E154</f>
        <v>0</v>
      </c>
      <c r="F155" s="389">
        <f t="shared" si="66"/>
        <v>0</v>
      </c>
      <c r="G155" s="389">
        <f t="shared" si="66"/>
        <v>0</v>
      </c>
      <c r="H155" s="389">
        <f t="shared" si="66"/>
        <v>0</v>
      </c>
      <c r="I155" s="389">
        <f t="shared" si="66"/>
        <v>0</v>
      </c>
      <c r="J155" s="389">
        <f t="shared" si="66"/>
        <v>0</v>
      </c>
      <c r="K155" s="389">
        <f t="shared" si="66"/>
        <v>0</v>
      </c>
      <c r="L155" s="389">
        <f t="shared" si="66"/>
        <v>0</v>
      </c>
      <c r="M155" s="389">
        <f t="shared" si="66"/>
        <v>0</v>
      </c>
      <c r="N155" s="389">
        <f t="shared" si="66"/>
        <v>0</v>
      </c>
      <c r="O155" s="389">
        <f t="shared" si="66"/>
        <v>0</v>
      </c>
      <c r="P155" s="389">
        <f t="shared" si="66"/>
        <v>0</v>
      </c>
      <c r="Q155" s="390">
        <f>P155</f>
        <v>0</v>
      </c>
      <c r="R155" s="393"/>
      <c r="S155" s="260"/>
      <c r="T155" s="384"/>
    </row>
    <row r="156" spans="2:21" ht="13.5" thickBot="1" x14ac:dyDescent="0.25">
      <c r="B156" s="397" t="s">
        <v>448</v>
      </c>
      <c r="D156" s="9"/>
      <c r="E156" s="368">
        <f>E137-E138-E140-E142-E144-E146-E148-E150-E152-E154</f>
        <v>0</v>
      </c>
      <c r="F156" s="368">
        <f t="shared" ref="F156:Q156" si="67">F137-F138-F140-F142-F144-F146-F148-F150-F152-F154</f>
        <v>0</v>
      </c>
      <c r="G156" s="368">
        <f t="shared" si="67"/>
        <v>0</v>
      </c>
      <c r="H156" s="368">
        <f t="shared" si="67"/>
        <v>0</v>
      </c>
      <c r="I156" s="368">
        <f t="shared" si="67"/>
        <v>0</v>
      </c>
      <c r="J156" s="368">
        <f t="shared" si="67"/>
        <v>0</v>
      </c>
      <c r="K156" s="368">
        <f t="shared" si="67"/>
        <v>0</v>
      </c>
      <c r="L156" s="368">
        <f t="shared" si="67"/>
        <v>0</v>
      </c>
      <c r="M156" s="368">
        <f t="shared" si="67"/>
        <v>0</v>
      </c>
      <c r="N156" s="368">
        <f t="shared" si="67"/>
        <v>0</v>
      </c>
      <c r="O156" s="368">
        <f t="shared" si="67"/>
        <v>0</v>
      </c>
      <c r="P156" s="368">
        <f t="shared" si="67"/>
        <v>0</v>
      </c>
      <c r="Q156" s="368">
        <f t="shared" si="67"/>
        <v>0</v>
      </c>
      <c r="R156" s="301"/>
    </row>
    <row r="157" spans="2:21" ht="13.5" thickBot="1" x14ac:dyDescent="0.25">
      <c r="B157" s="443" t="s">
        <v>485</v>
      </c>
      <c r="D157" s="9"/>
      <c r="E157" s="368">
        <f t="shared" ref="E157:Q157" si="68">E83-E156</f>
        <v>0</v>
      </c>
      <c r="F157" s="368">
        <f t="shared" si="68"/>
        <v>0</v>
      </c>
      <c r="G157" s="368">
        <f t="shared" si="68"/>
        <v>0</v>
      </c>
      <c r="H157" s="368">
        <f t="shared" si="68"/>
        <v>0</v>
      </c>
      <c r="I157" s="368">
        <f t="shared" si="68"/>
        <v>0</v>
      </c>
      <c r="J157" s="368">
        <f t="shared" si="68"/>
        <v>0</v>
      </c>
      <c r="K157" s="368">
        <f t="shared" si="68"/>
        <v>0</v>
      </c>
      <c r="L157" s="368">
        <f t="shared" si="68"/>
        <v>0</v>
      </c>
      <c r="M157" s="368">
        <f t="shared" si="68"/>
        <v>0</v>
      </c>
      <c r="N157" s="368">
        <f t="shared" si="68"/>
        <v>0</v>
      </c>
      <c r="O157" s="368">
        <f t="shared" si="68"/>
        <v>0</v>
      </c>
      <c r="P157" s="381">
        <f t="shared" si="68"/>
        <v>0</v>
      </c>
      <c r="Q157" s="364">
        <f t="shared" si="68"/>
        <v>0</v>
      </c>
      <c r="R157" s="339"/>
      <c r="S157" s="260"/>
    </row>
    <row r="158" spans="2:21" x14ac:dyDescent="0.2">
      <c r="D158" s="9"/>
      <c r="E158" s="444"/>
      <c r="F158" s="445"/>
      <c r="G158" s="1"/>
      <c r="H158" s="446"/>
      <c r="I158" s="1"/>
      <c r="J158" s="447"/>
      <c r="K158" s="447"/>
      <c r="L158" s="447"/>
      <c r="M158" s="1"/>
      <c r="N158" s="1"/>
      <c r="O158" s="1"/>
      <c r="P158" s="447"/>
      <c r="Q158" s="254"/>
      <c r="R158" s="351"/>
      <c r="S158" s="260"/>
    </row>
    <row r="159" spans="2:21" x14ac:dyDescent="0.2">
      <c r="B159" s="397"/>
      <c r="C159" s="260"/>
      <c r="D159" s="260"/>
      <c r="E159" s="398"/>
      <c r="F159" s="284"/>
      <c r="G159" s="284"/>
      <c r="H159" s="284"/>
      <c r="I159" s="284"/>
      <c r="J159" s="284"/>
      <c r="K159" s="284"/>
      <c r="L159" s="284"/>
      <c r="M159" s="284"/>
      <c r="N159" s="284"/>
      <c r="O159" s="284"/>
      <c r="P159" s="284"/>
      <c r="Q159" s="285"/>
      <c r="R159" s="301"/>
      <c r="S159" s="260"/>
    </row>
    <row r="160" spans="2:21" x14ac:dyDescent="0.2">
      <c r="B160" s="260"/>
      <c r="C160" s="260"/>
      <c r="D160" s="260"/>
      <c r="E160" s="399"/>
      <c r="F160" s="399"/>
      <c r="G160" s="399"/>
      <c r="H160" s="399"/>
      <c r="I160" s="399"/>
      <c r="J160" s="448"/>
      <c r="K160" s="260"/>
      <c r="L160" s="399"/>
      <c r="M160" s="399"/>
      <c r="N160" s="399"/>
      <c r="O160" s="399"/>
      <c r="P160" s="399"/>
      <c r="Q160" s="400"/>
      <c r="R160" s="301"/>
      <c r="S160" s="260"/>
    </row>
    <row r="161" spans="2:19" x14ac:dyDescent="0.2">
      <c r="B161" s="260"/>
      <c r="C161" s="260"/>
      <c r="D161" s="260"/>
      <c r="E161" s="401"/>
      <c r="F161" s="401"/>
      <c r="G161" s="401"/>
      <c r="H161" s="401"/>
      <c r="I161" s="401"/>
      <c r="J161" s="401"/>
      <c r="K161" s="401"/>
      <c r="L161" s="401"/>
      <c r="M161" s="401"/>
      <c r="N161" s="401"/>
      <c r="O161" s="401"/>
      <c r="P161" s="401"/>
      <c r="Q161" s="402"/>
      <c r="R161" s="301"/>
      <c r="S161" s="260"/>
    </row>
    <row r="162" spans="2:19" x14ac:dyDescent="0.2">
      <c r="B162" s="260"/>
      <c r="C162" s="260"/>
      <c r="D162" s="260"/>
      <c r="E162" s="339"/>
      <c r="F162" s="339"/>
      <c r="G162" s="339"/>
      <c r="H162" s="339"/>
      <c r="I162" s="339"/>
      <c r="J162" s="339"/>
      <c r="K162" s="339"/>
      <c r="L162" s="339"/>
      <c r="M162" s="339"/>
      <c r="N162" s="339"/>
      <c r="O162" s="339"/>
      <c r="P162" s="339"/>
      <c r="Q162" s="301"/>
      <c r="R162" s="400"/>
      <c r="S162" s="260"/>
    </row>
    <row r="163" spans="2:19" x14ac:dyDescent="0.2">
      <c r="B163" s="260"/>
      <c r="C163" s="260"/>
      <c r="D163" s="260"/>
      <c r="E163" s="339"/>
      <c r="F163" s="339"/>
      <c r="G163" s="339"/>
      <c r="H163" s="339"/>
      <c r="I163" s="339"/>
      <c r="J163" s="339"/>
      <c r="K163" s="339"/>
      <c r="L163" s="339"/>
      <c r="M163" s="339"/>
      <c r="N163" s="339"/>
      <c r="O163" s="339"/>
      <c r="P163" s="339"/>
      <c r="Q163" s="301"/>
      <c r="R163" s="400"/>
      <c r="S163" s="260"/>
    </row>
    <row r="164" spans="2:19" x14ac:dyDescent="0.2">
      <c r="B164" s="397"/>
      <c r="C164" s="260"/>
      <c r="D164" s="260"/>
      <c r="E164" s="284"/>
      <c r="F164" s="284"/>
      <c r="G164" s="284"/>
      <c r="H164" s="284"/>
      <c r="I164" s="284"/>
      <c r="J164" s="284"/>
      <c r="K164" s="284"/>
      <c r="L164" s="284"/>
      <c r="M164" s="284"/>
      <c r="N164" s="284"/>
      <c r="O164" s="284"/>
      <c r="P164" s="284"/>
      <c r="Q164" s="285"/>
      <c r="R164" s="399"/>
    </row>
    <row r="165" spans="2:19" x14ac:dyDescent="0.2">
      <c r="B165" s="260"/>
      <c r="C165" s="260"/>
      <c r="D165" s="260"/>
      <c r="E165" s="399"/>
      <c r="F165" s="399"/>
      <c r="G165" s="399"/>
      <c r="H165" s="399"/>
      <c r="I165" s="399"/>
      <c r="J165" s="399"/>
      <c r="K165" s="399"/>
      <c r="L165" s="399"/>
      <c r="M165" s="399"/>
      <c r="N165" s="399"/>
      <c r="O165" s="399"/>
      <c r="P165" s="399"/>
      <c r="Q165" s="400"/>
      <c r="R165" s="399"/>
    </row>
    <row r="166" spans="2:19" x14ac:dyDescent="0.2">
      <c r="B166" s="260"/>
      <c r="C166" s="260"/>
      <c r="D166" s="260"/>
      <c r="E166" s="399"/>
      <c r="F166" s="399"/>
      <c r="G166" s="399"/>
      <c r="H166" s="399"/>
      <c r="I166" s="399"/>
      <c r="J166" s="399"/>
      <c r="K166" s="399"/>
      <c r="L166" s="399"/>
      <c r="M166" s="399"/>
      <c r="N166" s="399"/>
      <c r="O166" s="399"/>
      <c r="P166" s="399"/>
      <c r="Q166" s="400"/>
      <c r="R166" s="399"/>
    </row>
    <row r="167" spans="2:19" x14ac:dyDescent="0.2">
      <c r="B167" s="260"/>
      <c r="C167" s="260"/>
      <c r="D167" s="260"/>
      <c r="E167" s="399"/>
      <c r="F167" s="399"/>
      <c r="G167" s="399"/>
      <c r="H167" s="399"/>
      <c r="I167" s="399"/>
      <c r="J167" s="399"/>
      <c r="K167" s="399"/>
      <c r="L167" s="399"/>
      <c r="M167" s="399"/>
      <c r="N167" s="399"/>
      <c r="O167" s="399"/>
      <c r="P167" s="399"/>
      <c r="Q167" s="399"/>
      <c r="R167" s="260"/>
    </row>
    <row r="168" spans="2:19" x14ac:dyDescent="0.2">
      <c r="B168" s="260"/>
      <c r="C168" s="260"/>
      <c r="D168" s="260"/>
      <c r="E168" s="399"/>
      <c r="F168" s="399"/>
      <c r="G168" s="399"/>
      <c r="H168" s="399"/>
      <c r="I168" s="399"/>
      <c r="J168" s="399"/>
      <c r="K168" s="399"/>
      <c r="L168" s="399"/>
      <c r="M168" s="399"/>
      <c r="N168" s="399"/>
      <c r="O168" s="399"/>
      <c r="P168" s="399"/>
      <c r="Q168" s="399"/>
      <c r="R168" s="260"/>
    </row>
    <row r="169" spans="2:19" x14ac:dyDescent="0.2">
      <c r="B169" s="260"/>
      <c r="C169" s="260"/>
      <c r="D169" s="260"/>
      <c r="E169" s="399"/>
      <c r="F169" s="399"/>
      <c r="G169" s="399"/>
      <c r="H169" s="399"/>
      <c r="I169" s="399"/>
      <c r="J169" s="399"/>
      <c r="K169" s="399"/>
      <c r="L169" s="399"/>
      <c r="M169" s="399"/>
      <c r="N169" s="399"/>
      <c r="O169" s="399"/>
      <c r="P169" s="399"/>
      <c r="Q169" s="399"/>
      <c r="R169" s="260"/>
    </row>
    <row r="170" spans="2:19" x14ac:dyDescent="0.2">
      <c r="B170" s="260"/>
      <c r="C170" s="260"/>
      <c r="D170" s="260"/>
      <c r="E170" s="260"/>
      <c r="F170" s="260"/>
      <c r="G170" s="260"/>
      <c r="H170" s="260"/>
      <c r="I170" s="260"/>
      <c r="J170" s="260"/>
      <c r="K170" s="260"/>
      <c r="L170" s="260"/>
      <c r="M170" s="260"/>
      <c r="N170" s="260"/>
      <c r="O170" s="260"/>
      <c r="P170" s="260"/>
      <c r="Q170" s="260"/>
    </row>
    <row r="171" spans="2:19" x14ac:dyDescent="0.2">
      <c r="B171" s="260"/>
      <c r="C171" s="260"/>
      <c r="D171" s="260"/>
      <c r="E171" s="260"/>
      <c r="F171" s="260"/>
      <c r="G171" s="260"/>
      <c r="H171" s="260"/>
      <c r="I171" s="260"/>
      <c r="J171" s="260"/>
      <c r="K171" s="260"/>
      <c r="L171" s="260"/>
      <c r="M171" s="260"/>
      <c r="N171" s="260"/>
      <c r="O171" s="260"/>
      <c r="P171" s="260"/>
      <c r="Q171" s="260"/>
    </row>
    <row r="172" spans="2:19" x14ac:dyDescent="0.2">
      <c r="B172" s="260"/>
      <c r="C172" s="260"/>
      <c r="D172" s="260"/>
      <c r="E172" s="260"/>
      <c r="F172" s="260"/>
      <c r="G172" s="260"/>
      <c r="H172" s="260"/>
      <c r="I172" s="260"/>
      <c r="J172" s="260"/>
      <c r="K172" s="260"/>
      <c r="L172" s="260"/>
      <c r="M172" s="260"/>
      <c r="N172" s="260"/>
      <c r="O172" s="260"/>
      <c r="P172" s="260"/>
      <c r="Q172" s="260"/>
    </row>
  </sheetData>
  <sheetProtection sheet="1" objects="1" scenarios="1"/>
  <mergeCells count="2">
    <mergeCell ref="B81:D81"/>
    <mergeCell ref="I82:K82"/>
  </mergeCells>
  <phoneticPr fontId="38" type="noConversion"/>
  <conditionalFormatting sqref="Q12:Q13 Q18:Q19 Q24:Q25 Q30:Q31 Q36:Q37 Q42:Q43 Q48 Q53 Q58 Q62 Q66">
    <cfRule type="expression" dxfId="1" priority="1" stopIfTrue="1">
      <formula>ISERROR(Q12)</formula>
    </cfRule>
  </conditionalFormatting>
  <pageMargins left="2" right="0.75" top="1" bottom="1" header="0.5" footer="0.5"/>
  <pageSetup scale="49" orientation="landscape" horizontalDpi="300" verticalDpi="300" r:id="rId1"/>
  <headerFooter alignWithMargins="0">
    <oddHeader>&amp;R&amp;D
&amp;T
&amp;F
&amp;A</oddHeader>
    <oddFooter>&amp;C&amp;8Version 1.12
08/31/05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Z257"/>
  <sheetViews>
    <sheetView showGridLines="0" showZeros="0" workbookViewId="0">
      <pane xSplit="4" ySplit="6" topLeftCell="E7" activePane="bottomRight" state="frozen"/>
      <selection pane="topRight" activeCell="E1" sqref="E1"/>
      <selection pane="bottomLeft" activeCell="A7" sqref="A7"/>
      <selection pane="bottomRight" activeCell="H82" sqref="H82"/>
    </sheetView>
  </sheetViews>
  <sheetFormatPr defaultRowHeight="12.75" x14ac:dyDescent="0.2"/>
  <cols>
    <col min="1" max="1" width="2.7109375" customWidth="1"/>
    <col min="3" max="3" width="11.7109375" customWidth="1"/>
    <col min="4" max="4" width="14.7109375" bestFit="1" customWidth="1"/>
    <col min="5" max="9" width="11.7109375" customWidth="1"/>
    <col min="10" max="10" width="5.7109375" customWidth="1"/>
    <col min="11" max="11" width="6.85546875" hidden="1" customWidth="1"/>
    <col min="12" max="12" width="10.7109375" style="255" hidden="1" customWidth="1"/>
    <col min="13" max="13" width="11.7109375" style="255" hidden="1" customWidth="1"/>
    <col min="14" max="19" width="10.7109375" style="255" hidden="1" customWidth="1"/>
    <col min="20" max="20" width="10.7109375" hidden="1" customWidth="1"/>
    <col min="21" max="24" width="0" hidden="1" customWidth="1"/>
    <col min="25" max="25" width="36.42578125" hidden="1" customWidth="1"/>
    <col min="26" max="26" width="0" hidden="1" customWidth="1"/>
  </cols>
  <sheetData>
    <row r="1" spans="2:26" x14ac:dyDescent="0.2">
      <c r="B1" s="9"/>
      <c r="C1" s="9"/>
      <c r="D1" s="9"/>
      <c r="E1" s="252"/>
      <c r="F1" s="253"/>
      <c r="G1" s="9"/>
      <c r="H1" s="253"/>
      <c r="I1" s="254"/>
    </row>
    <row r="2" spans="2:26" x14ac:dyDescent="0.2">
      <c r="B2" s="449"/>
      <c r="C2" t="s">
        <v>324</v>
      </c>
      <c r="E2" s="256"/>
      <c r="F2" s="257" t="s">
        <v>325</v>
      </c>
      <c r="G2" s="256"/>
      <c r="H2" s="258"/>
      <c r="I2" s="259">
        <v>2008</v>
      </c>
      <c r="K2" s="260"/>
      <c r="T2" s="260"/>
      <c r="U2" s="260"/>
    </row>
    <row r="3" spans="2:26" x14ac:dyDescent="0.2">
      <c r="D3" s="477" t="s">
        <v>486</v>
      </c>
      <c r="E3" s="1245">
        <f>IF('Balance Sheet'!E4&lt;&gt;"",'Balance Sheet'!E4,)</f>
        <v>0</v>
      </c>
      <c r="F3" s="1245">
        <f>IF('Balance Sheet'!H4&lt;&gt;"",'Balance Sheet'!H4,)</f>
        <v>0</v>
      </c>
      <c r="G3" s="1245">
        <f>IF('Balance Sheet'!I4&lt;&gt;"",'Balance Sheet'!I4,)</f>
        <v>0</v>
      </c>
      <c r="H3" s="256"/>
      <c r="I3" s="254"/>
      <c r="K3" s="260"/>
      <c r="T3" s="260"/>
      <c r="U3" s="260"/>
    </row>
    <row r="4" spans="2:26" x14ac:dyDescent="0.2">
      <c r="B4" s="261"/>
      <c r="C4" t="s">
        <v>326</v>
      </c>
      <c r="E4" s="256"/>
      <c r="F4" s="399"/>
      <c r="G4" s="448"/>
      <c r="H4" s="260"/>
      <c r="I4" s="9"/>
      <c r="K4" s="260"/>
      <c r="T4" s="260"/>
      <c r="U4" s="260"/>
    </row>
    <row r="5" spans="2:26" ht="13.5" thickBot="1" x14ac:dyDescent="0.25">
      <c r="B5" s="260"/>
      <c r="E5" s="256"/>
      <c r="F5" s="399"/>
      <c r="G5" s="448"/>
      <c r="H5" s="260"/>
      <c r="I5" s="9"/>
      <c r="K5" s="260"/>
      <c r="T5" s="260"/>
      <c r="U5" s="260"/>
    </row>
    <row r="6" spans="2:26" ht="13.5" thickBot="1" x14ac:dyDescent="0.25">
      <c r="B6" s="260"/>
      <c r="E6" s="265" t="s">
        <v>328</v>
      </c>
      <c r="F6" s="265" t="s">
        <v>329</v>
      </c>
      <c r="G6" s="265" t="s">
        <v>330</v>
      </c>
      <c r="H6" s="517" t="s">
        <v>331</v>
      </c>
      <c r="I6" s="266" t="s">
        <v>151</v>
      </c>
      <c r="K6" s="260"/>
      <c r="T6" s="260"/>
      <c r="U6" s="260"/>
    </row>
    <row r="7" spans="2:26" x14ac:dyDescent="0.2">
      <c r="E7" s="265"/>
      <c r="F7" s="262"/>
      <c r="G7" s="263"/>
      <c r="H7" s="518"/>
      <c r="I7" s="266"/>
      <c r="K7" s="260"/>
      <c r="T7" s="260"/>
      <c r="U7" s="260"/>
    </row>
    <row r="8" spans="2:26" x14ac:dyDescent="0.2">
      <c r="B8" s="267" t="s">
        <v>332</v>
      </c>
      <c r="E8" s="268"/>
      <c r="F8" s="268"/>
      <c r="G8" s="268"/>
      <c r="H8" s="269"/>
      <c r="I8" s="270">
        <f>SUM(E8:H8)</f>
        <v>0</v>
      </c>
      <c r="K8" s="271"/>
      <c r="T8" s="260"/>
      <c r="U8" s="260"/>
    </row>
    <row r="9" spans="2:26" x14ac:dyDescent="0.2">
      <c r="B9" t="s">
        <v>131</v>
      </c>
      <c r="E9" s="272"/>
      <c r="F9" s="272"/>
      <c r="G9" s="272"/>
      <c r="H9" s="273"/>
      <c r="I9" s="270" t="e">
        <f>((E8*E9)+(F8*F9)+(G8*G9)+(H8*H9))/I8</f>
        <v>#DIV/0!</v>
      </c>
      <c r="K9" s="271"/>
      <c r="T9" s="260"/>
      <c r="U9" s="260"/>
    </row>
    <row r="10" spans="2:26" ht="13.5" thickBot="1" x14ac:dyDescent="0.25">
      <c r="B10" s="274" t="s">
        <v>333</v>
      </c>
      <c r="E10" s="275"/>
      <c r="F10" s="275"/>
      <c r="G10" s="275"/>
      <c r="H10" s="276"/>
      <c r="I10" s="277" t="e">
        <f>I11/(I8*I9)*100</f>
        <v>#DIV/0!</v>
      </c>
      <c r="K10" s="278"/>
      <c r="T10" s="260"/>
      <c r="U10" s="260"/>
    </row>
    <row r="11" spans="2:26" ht="13.5" thickBot="1" x14ac:dyDescent="0.25">
      <c r="B11" s="148" t="s">
        <v>334</v>
      </c>
      <c r="E11" s="279">
        <f>(E8*E9)/100*E10</f>
        <v>0</v>
      </c>
      <c r="F11" s="279">
        <f>(F8*F9)/100*F10</f>
        <v>0</v>
      </c>
      <c r="G11" s="279">
        <f>(G8*G9)/100*G10</f>
        <v>0</v>
      </c>
      <c r="H11" s="279">
        <f>(H8*H9)/100*H10</f>
        <v>0</v>
      </c>
      <c r="I11" s="280">
        <f>SUM(E11:H11)</f>
        <v>0</v>
      </c>
      <c r="K11" s="281"/>
      <c r="T11" s="260"/>
      <c r="U11" s="260"/>
      <c r="Y11" s="282"/>
      <c r="Z11" s="283">
        <f>I2</f>
        <v>2008</v>
      </c>
    </row>
    <row r="12" spans="2:26" x14ac:dyDescent="0.2">
      <c r="B12" s="148"/>
      <c r="E12" s="284"/>
      <c r="F12" s="284"/>
      <c r="G12" s="284"/>
      <c r="H12" s="284"/>
      <c r="I12" s="285"/>
      <c r="K12" s="260"/>
      <c r="T12" s="260"/>
      <c r="U12" s="260"/>
      <c r="Y12" s="286" t="s">
        <v>335</v>
      </c>
      <c r="Z12" s="287"/>
    </row>
    <row r="13" spans="2:26" x14ac:dyDescent="0.2">
      <c r="E13" s="256"/>
      <c r="F13" s="262"/>
      <c r="G13" s="263" t="s">
        <v>336</v>
      </c>
      <c r="H13" s="264"/>
      <c r="I13" s="9"/>
      <c r="K13" s="260"/>
      <c r="T13" s="260"/>
      <c r="U13" s="260"/>
      <c r="Y13" s="288" t="s">
        <v>337</v>
      </c>
      <c r="Z13" s="289">
        <f t="shared" ref="Z13:Z21" si="0">I83</f>
        <v>0</v>
      </c>
    </row>
    <row r="14" spans="2:26" x14ac:dyDescent="0.2">
      <c r="B14" s="267" t="s">
        <v>332</v>
      </c>
      <c r="E14" s="268"/>
      <c r="F14" s="268"/>
      <c r="G14" s="268"/>
      <c r="H14" s="269"/>
      <c r="I14" s="290">
        <f>SUM(E14:H14)</f>
        <v>0</v>
      </c>
      <c r="K14" s="260"/>
      <c r="T14" s="260"/>
      <c r="U14" s="260"/>
      <c r="Y14" s="288" t="s">
        <v>265</v>
      </c>
      <c r="Z14" s="289">
        <f t="shared" si="0"/>
        <v>0</v>
      </c>
    </row>
    <row r="15" spans="2:26" x14ac:dyDescent="0.2">
      <c r="B15" t="s">
        <v>131</v>
      </c>
      <c r="E15" s="272"/>
      <c r="F15" s="272"/>
      <c r="G15" s="272"/>
      <c r="H15" s="273"/>
      <c r="I15" s="270" t="e">
        <f>((E14*E15)+(F14*F15)+(G14*G15)+(H14*H15))/I14</f>
        <v>#DIV/0!</v>
      </c>
      <c r="K15" s="271"/>
      <c r="T15" s="260"/>
      <c r="U15" s="260"/>
      <c r="Y15" s="288" t="s">
        <v>338</v>
      </c>
      <c r="Z15" s="289">
        <f t="shared" si="0"/>
        <v>0</v>
      </c>
    </row>
    <row r="16" spans="2:26" ht="13.5" thickBot="1" x14ac:dyDescent="0.25">
      <c r="B16" s="274" t="s">
        <v>333</v>
      </c>
      <c r="E16" s="275"/>
      <c r="F16" s="275"/>
      <c r="G16" s="275"/>
      <c r="H16" s="276"/>
      <c r="I16" s="277" t="e">
        <f>I17/(I14*I15)*100</f>
        <v>#DIV/0!</v>
      </c>
      <c r="K16" s="271"/>
      <c r="T16" s="260"/>
      <c r="U16" s="260"/>
      <c r="Y16" s="288" t="s">
        <v>339</v>
      </c>
      <c r="Z16" s="289">
        <f t="shared" si="0"/>
        <v>0</v>
      </c>
    </row>
    <row r="17" spans="2:26" ht="13.5" thickBot="1" x14ac:dyDescent="0.25">
      <c r="B17" s="148" t="s">
        <v>334</v>
      </c>
      <c r="E17" s="291">
        <f>(E14*E15)/100*E16</f>
        <v>0</v>
      </c>
      <c r="F17" s="291">
        <f>(F14*F15)/100*F16</f>
        <v>0</v>
      </c>
      <c r="G17" s="291">
        <f>(G14*G15)/100*G16</f>
        <v>0</v>
      </c>
      <c r="H17" s="279">
        <f>(H14*H15)/100*H16</f>
        <v>0</v>
      </c>
      <c r="I17" s="280">
        <f>SUM(E17:H17)</f>
        <v>0</v>
      </c>
      <c r="K17" s="278"/>
      <c r="T17" s="260"/>
      <c r="U17" s="260"/>
      <c r="Y17" s="292" t="s">
        <v>340</v>
      </c>
      <c r="Z17" s="289">
        <f t="shared" si="0"/>
        <v>0</v>
      </c>
    </row>
    <row r="18" spans="2:26" x14ac:dyDescent="0.2">
      <c r="B18" s="148"/>
      <c r="E18" s="284"/>
      <c r="F18" s="284"/>
      <c r="G18" s="284"/>
      <c r="H18" s="284"/>
      <c r="I18" s="285"/>
      <c r="K18" s="281"/>
      <c r="T18" s="260"/>
      <c r="U18" s="260"/>
      <c r="Y18" s="288" t="s">
        <v>341</v>
      </c>
      <c r="Z18" s="289">
        <f t="shared" si="0"/>
        <v>0</v>
      </c>
    </row>
    <row r="19" spans="2:26" x14ac:dyDescent="0.2">
      <c r="E19" s="256"/>
      <c r="F19" s="262"/>
      <c r="G19" s="263" t="s">
        <v>342</v>
      </c>
      <c r="H19" s="264"/>
      <c r="I19" s="9"/>
      <c r="K19" s="260"/>
      <c r="T19" s="260"/>
      <c r="U19" s="260"/>
      <c r="Y19" s="288" t="s">
        <v>343</v>
      </c>
      <c r="Z19" s="289">
        <f t="shared" si="0"/>
        <v>0</v>
      </c>
    </row>
    <row r="20" spans="2:26" x14ac:dyDescent="0.2">
      <c r="B20" s="267" t="s">
        <v>332</v>
      </c>
      <c r="E20" s="268"/>
      <c r="F20" s="268"/>
      <c r="G20" s="268"/>
      <c r="H20" s="269"/>
      <c r="I20" s="290">
        <f>SUM(E20:H20)</f>
        <v>0</v>
      </c>
      <c r="K20" s="260"/>
      <c r="T20" s="260"/>
      <c r="U20" s="260"/>
      <c r="Y20" s="288" t="s">
        <v>344</v>
      </c>
      <c r="Z20" s="289">
        <f t="shared" si="0"/>
        <v>0</v>
      </c>
    </row>
    <row r="21" spans="2:26" x14ac:dyDescent="0.2">
      <c r="B21" t="s">
        <v>131</v>
      </c>
      <c r="E21" s="272"/>
      <c r="F21" s="272"/>
      <c r="G21" s="272"/>
      <c r="H21" s="273"/>
      <c r="I21" s="270" t="e">
        <f>((E20*E21)+(F20*F21)+(G20*G21)+(H20*H21))/I20</f>
        <v>#DIV/0!</v>
      </c>
      <c r="K21" s="260"/>
      <c r="T21" s="260"/>
      <c r="U21" s="260"/>
      <c r="Y21" s="288" t="s">
        <v>345</v>
      </c>
      <c r="Z21" s="289">
        <f t="shared" si="0"/>
        <v>0</v>
      </c>
    </row>
    <row r="22" spans="2:26" ht="13.5" thickBot="1" x14ac:dyDescent="0.25">
      <c r="B22" s="274" t="s">
        <v>333</v>
      </c>
      <c r="E22" s="275"/>
      <c r="F22" s="275"/>
      <c r="G22" s="275"/>
      <c r="H22" s="276"/>
      <c r="I22" s="277" t="e">
        <f>I23/(I20*I21)*100</f>
        <v>#DIV/0!</v>
      </c>
      <c r="K22" s="271"/>
      <c r="T22" s="260"/>
      <c r="U22" s="260"/>
      <c r="Y22" s="293" t="s">
        <v>346</v>
      </c>
      <c r="Z22" s="294">
        <f>SUM(Z13:Z21)</f>
        <v>0</v>
      </c>
    </row>
    <row r="23" spans="2:26" ht="13.5" thickBot="1" x14ac:dyDescent="0.25">
      <c r="B23" s="148" t="s">
        <v>334</v>
      </c>
      <c r="E23" s="291">
        <f>(E20*E21)/100*E22</f>
        <v>0</v>
      </c>
      <c r="F23" s="291">
        <f>(F20*F21)/100*F22</f>
        <v>0</v>
      </c>
      <c r="G23" s="291">
        <f>(G20*G21)/100*G22</f>
        <v>0</v>
      </c>
      <c r="H23" s="279">
        <f>(H20*H21)/100*H22</f>
        <v>0</v>
      </c>
      <c r="I23" s="280">
        <f>SUM(E23:H23)</f>
        <v>0</v>
      </c>
      <c r="K23" s="271"/>
      <c r="T23" s="260"/>
      <c r="U23" s="260"/>
      <c r="Y23" s="295" t="s">
        <v>347</v>
      </c>
      <c r="Z23" s="289"/>
    </row>
    <row r="24" spans="2:26" x14ac:dyDescent="0.2">
      <c r="B24" s="148"/>
      <c r="E24" s="284"/>
      <c r="F24" s="284"/>
      <c r="G24" s="284"/>
      <c r="H24" s="284"/>
      <c r="I24" s="285"/>
      <c r="K24" s="278"/>
      <c r="T24" s="260"/>
      <c r="U24" s="260"/>
      <c r="Y24" s="296" t="s">
        <v>348</v>
      </c>
      <c r="Z24" s="297">
        <f>I127+I128</f>
        <v>0</v>
      </c>
    </row>
    <row r="25" spans="2:26" ht="13.5" thickBot="1" x14ac:dyDescent="0.25">
      <c r="E25" s="256"/>
      <c r="F25" s="262"/>
      <c r="G25" s="263" t="s">
        <v>349</v>
      </c>
      <c r="H25" s="264"/>
      <c r="I25" s="9"/>
      <c r="K25" s="281"/>
      <c r="T25" s="260"/>
      <c r="U25" s="260"/>
      <c r="Y25" s="296" t="s">
        <v>350</v>
      </c>
      <c r="Z25" s="297">
        <f>I98</f>
        <v>0</v>
      </c>
    </row>
    <row r="26" spans="2:26" ht="13.5" thickBot="1" x14ac:dyDescent="0.25">
      <c r="B26" s="267" t="s">
        <v>332</v>
      </c>
      <c r="E26" s="268"/>
      <c r="F26" s="268"/>
      <c r="G26" s="268"/>
      <c r="H26" s="269"/>
      <c r="I26" s="290">
        <f>SUM(E26:H26)</f>
        <v>0</v>
      </c>
      <c r="K26" s="260"/>
      <c r="T26" s="260"/>
      <c r="U26" s="260"/>
      <c r="Y26" s="298" t="s">
        <v>351</v>
      </c>
      <c r="Z26" s="299">
        <f>Z22+Z23-Z24-Z25</f>
        <v>0</v>
      </c>
    </row>
    <row r="27" spans="2:26" x14ac:dyDescent="0.2">
      <c r="B27" t="s">
        <v>131</v>
      </c>
      <c r="E27" s="272"/>
      <c r="F27" s="272"/>
      <c r="G27" s="272"/>
      <c r="H27" s="273"/>
      <c r="I27" s="270" t="e">
        <f>((E26*E27)+(F26*F27)+(G26*G27)+(H26*H27))/I26</f>
        <v>#DIV/0!</v>
      </c>
      <c r="K27" s="260"/>
      <c r="T27" s="260"/>
      <c r="U27" s="260"/>
      <c r="Y27" s="286" t="s">
        <v>352</v>
      </c>
      <c r="Z27" s="300"/>
    </row>
    <row r="28" spans="2:26" ht="13.5" thickBot="1" x14ac:dyDescent="0.25">
      <c r="B28" s="274" t="s">
        <v>333</v>
      </c>
      <c r="E28" s="275"/>
      <c r="F28" s="275"/>
      <c r="G28" s="275"/>
      <c r="H28" s="276"/>
      <c r="I28" s="277" t="e">
        <f>I29/(I26*I27)*100</f>
        <v>#DIV/0!</v>
      </c>
      <c r="K28" s="260"/>
      <c r="T28" s="260"/>
      <c r="U28" s="260"/>
      <c r="Y28" s="288" t="s">
        <v>353</v>
      </c>
      <c r="Z28" s="289">
        <f t="shared" ref="Z28:Z53" si="1">I99</f>
        <v>0</v>
      </c>
    </row>
    <row r="29" spans="2:26" ht="13.5" thickBot="1" x14ac:dyDescent="0.25">
      <c r="B29" s="148" t="s">
        <v>334</v>
      </c>
      <c r="E29" s="291">
        <f>(E26*E27)/100*E28</f>
        <v>0</v>
      </c>
      <c r="F29" s="291">
        <f>(F26*F27)/100*F28</f>
        <v>0</v>
      </c>
      <c r="G29" s="291">
        <f>(G26*G27)/100*G28</f>
        <v>0</v>
      </c>
      <c r="H29" s="279">
        <f>(H26*H27)/100*H28</f>
        <v>0</v>
      </c>
      <c r="I29" s="280">
        <f>SUM(E29:H29)</f>
        <v>0</v>
      </c>
      <c r="K29" s="271"/>
      <c r="T29" s="260"/>
      <c r="U29" s="260"/>
      <c r="Y29" s="288" t="s">
        <v>354</v>
      </c>
      <c r="Z29" s="289">
        <f t="shared" si="1"/>
        <v>0</v>
      </c>
    </row>
    <row r="30" spans="2:26" x14ac:dyDescent="0.2">
      <c r="B30" s="148"/>
      <c r="E30" s="284"/>
      <c r="F30" s="284"/>
      <c r="G30" s="284"/>
      <c r="H30" s="284"/>
      <c r="I30" s="301"/>
      <c r="K30" s="271"/>
      <c r="T30" s="260"/>
      <c r="U30" s="260"/>
      <c r="Y30" s="288" t="s">
        <v>355</v>
      </c>
      <c r="Z30" s="289">
        <f t="shared" si="1"/>
        <v>0</v>
      </c>
    </row>
    <row r="31" spans="2:26" x14ac:dyDescent="0.2">
      <c r="E31" s="256"/>
      <c r="F31" s="262"/>
      <c r="G31" s="263" t="s">
        <v>356</v>
      </c>
      <c r="H31" s="264"/>
      <c r="I31" s="9"/>
      <c r="K31" s="278"/>
      <c r="T31" s="260"/>
      <c r="U31" s="260"/>
      <c r="Y31" s="288" t="s">
        <v>357</v>
      </c>
      <c r="Z31" s="289">
        <f t="shared" si="1"/>
        <v>0</v>
      </c>
    </row>
    <row r="32" spans="2:26" x14ac:dyDescent="0.2">
      <c r="B32" s="267" t="s">
        <v>332</v>
      </c>
      <c r="E32" s="268"/>
      <c r="F32" s="268"/>
      <c r="G32" s="268"/>
      <c r="H32" s="269"/>
      <c r="I32" s="290">
        <f>SUM(E32:H32)</f>
        <v>0</v>
      </c>
      <c r="K32" s="281"/>
      <c r="T32" s="260"/>
      <c r="U32" s="260"/>
      <c r="Y32" s="288" t="s">
        <v>358</v>
      </c>
      <c r="Z32" s="289">
        <f t="shared" si="1"/>
        <v>0</v>
      </c>
    </row>
    <row r="33" spans="2:26" x14ac:dyDescent="0.2">
      <c r="B33" t="s">
        <v>131</v>
      </c>
      <c r="E33" s="272"/>
      <c r="F33" s="272"/>
      <c r="G33" s="272"/>
      <c r="H33" s="273"/>
      <c r="I33" s="270" t="e">
        <f>((E32*E33)+(F32*F33)+(G32*G33)+(H32*H33))/I32</f>
        <v>#DIV/0!</v>
      </c>
      <c r="K33" s="260"/>
      <c r="T33" s="260"/>
      <c r="U33" s="260"/>
      <c r="Y33" s="288" t="s">
        <v>359</v>
      </c>
      <c r="Z33" s="289">
        <f t="shared" si="1"/>
        <v>0</v>
      </c>
    </row>
    <row r="34" spans="2:26" ht="13.5" thickBot="1" x14ac:dyDescent="0.25">
      <c r="B34" s="274" t="s">
        <v>333</v>
      </c>
      <c r="E34" s="275"/>
      <c r="F34" s="275"/>
      <c r="G34" s="275"/>
      <c r="H34" s="276"/>
      <c r="I34" s="277" t="e">
        <f>I35/(I32*I33)*100</f>
        <v>#DIV/0!</v>
      </c>
      <c r="K34" s="260"/>
      <c r="T34" s="260"/>
      <c r="U34" s="260"/>
      <c r="Y34" s="288" t="s">
        <v>360</v>
      </c>
      <c r="Z34" s="289">
        <f t="shared" si="1"/>
        <v>0</v>
      </c>
    </row>
    <row r="35" spans="2:26" ht="13.5" thickBot="1" x14ac:dyDescent="0.25">
      <c r="B35" s="148" t="s">
        <v>334</v>
      </c>
      <c r="E35" s="291">
        <f>(E32*E33)/100*E34</f>
        <v>0</v>
      </c>
      <c r="F35" s="291">
        <f>(F32*F33)/100*F34</f>
        <v>0</v>
      </c>
      <c r="G35" s="291">
        <f>(G32*G33)/100*G34</f>
        <v>0</v>
      </c>
      <c r="H35" s="279">
        <f>(H32*H33)/100*H34</f>
        <v>0</v>
      </c>
      <c r="I35" s="280">
        <f>SUM(E35:H35)</f>
        <v>0</v>
      </c>
      <c r="K35" s="260"/>
      <c r="T35" s="260"/>
      <c r="U35" s="260"/>
      <c r="Y35" s="288" t="s">
        <v>361</v>
      </c>
      <c r="Z35" s="289">
        <f t="shared" si="1"/>
        <v>0</v>
      </c>
    </row>
    <row r="36" spans="2:26" x14ac:dyDescent="0.2">
      <c r="B36" s="148"/>
      <c r="E36" s="284"/>
      <c r="F36" s="284"/>
      <c r="G36" s="284"/>
      <c r="H36" s="284"/>
      <c r="I36" s="285"/>
      <c r="K36" s="271"/>
      <c r="T36" s="260"/>
      <c r="U36" s="260"/>
      <c r="Y36" s="288" t="s">
        <v>362</v>
      </c>
      <c r="Z36" s="289">
        <f t="shared" si="1"/>
        <v>0</v>
      </c>
    </row>
    <row r="37" spans="2:26" x14ac:dyDescent="0.2">
      <c r="E37" s="256"/>
      <c r="F37" s="262"/>
      <c r="G37" s="263" t="s">
        <v>363</v>
      </c>
      <c r="H37" s="264"/>
      <c r="I37" s="9"/>
      <c r="K37" s="271"/>
      <c r="T37" s="260"/>
      <c r="U37" s="260"/>
      <c r="Y37" s="292" t="s">
        <v>364</v>
      </c>
      <c r="Z37" s="289">
        <f t="shared" si="1"/>
        <v>0</v>
      </c>
    </row>
    <row r="38" spans="2:26" x14ac:dyDescent="0.2">
      <c r="B38" s="267" t="s">
        <v>332</v>
      </c>
      <c r="E38" s="268"/>
      <c r="F38" s="268"/>
      <c r="G38" s="268"/>
      <c r="H38" s="269"/>
      <c r="I38" s="290">
        <f>SUM(E38:H38)</f>
        <v>0</v>
      </c>
      <c r="K38" s="278"/>
      <c r="T38" s="260"/>
      <c r="U38" s="260"/>
      <c r="Y38" s="292" t="s">
        <v>365</v>
      </c>
      <c r="Z38" s="289">
        <f t="shared" si="1"/>
        <v>0</v>
      </c>
    </row>
    <row r="39" spans="2:26" x14ac:dyDescent="0.2">
      <c r="B39" t="s">
        <v>131</v>
      </c>
      <c r="E39" s="272"/>
      <c r="F39" s="272"/>
      <c r="G39" s="272"/>
      <c r="H39" s="273"/>
      <c r="I39" s="270" t="e">
        <f>((E38*E39)+(F38*F39)+(G38*G39)+(H38*H39))/I38</f>
        <v>#DIV/0!</v>
      </c>
      <c r="K39" s="281"/>
      <c r="T39" s="260"/>
      <c r="U39" s="260"/>
      <c r="Y39" s="288" t="s">
        <v>366</v>
      </c>
      <c r="Z39" s="289">
        <f t="shared" si="1"/>
        <v>0</v>
      </c>
    </row>
    <row r="40" spans="2:26" ht="13.5" thickBot="1" x14ac:dyDescent="0.25">
      <c r="B40" s="274" t="s">
        <v>333</v>
      </c>
      <c r="E40" s="275"/>
      <c r="F40" s="275"/>
      <c r="G40" s="275"/>
      <c r="H40" s="276"/>
      <c r="I40" s="277" t="e">
        <f>I41/(I38*I39)*100</f>
        <v>#DIV/0!</v>
      </c>
      <c r="K40" s="260"/>
      <c r="T40" s="260"/>
      <c r="U40" s="260"/>
      <c r="Y40" s="288" t="s">
        <v>367</v>
      </c>
      <c r="Z40" s="289">
        <f t="shared" si="1"/>
        <v>0</v>
      </c>
    </row>
    <row r="41" spans="2:26" ht="13.5" thickBot="1" x14ac:dyDescent="0.25">
      <c r="B41" s="148" t="s">
        <v>334</v>
      </c>
      <c r="E41" s="291">
        <f>(E38*E39)/100*E40</f>
        <v>0</v>
      </c>
      <c r="F41" s="291">
        <f>(F38*F39)/100*F40</f>
        <v>0</v>
      </c>
      <c r="G41" s="291">
        <f>(G38*G39)/100*G40</f>
        <v>0</v>
      </c>
      <c r="H41" s="279">
        <f>(H38*H39)/100*H40</f>
        <v>0</v>
      </c>
      <c r="I41" s="280">
        <f>SUM(E41:H41)</f>
        <v>0</v>
      </c>
      <c r="K41" s="260"/>
      <c r="T41" s="260"/>
      <c r="U41" s="260"/>
      <c r="Y41" s="302" t="s">
        <v>368</v>
      </c>
      <c r="Z41" s="289">
        <f t="shared" si="1"/>
        <v>0</v>
      </c>
    </row>
    <row r="42" spans="2:26" x14ac:dyDescent="0.2">
      <c r="B42" s="148"/>
      <c r="E42" s="284"/>
      <c r="F42" s="284"/>
      <c r="G42" s="284"/>
      <c r="H42" s="284"/>
      <c r="I42" s="301"/>
      <c r="K42" s="260"/>
      <c r="T42" s="260"/>
      <c r="U42" s="260"/>
      <c r="Y42" s="288" t="s">
        <v>369</v>
      </c>
      <c r="Z42" s="289">
        <f t="shared" si="1"/>
        <v>0</v>
      </c>
    </row>
    <row r="43" spans="2:26" x14ac:dyDescent="0.2">
      <c r="E43" s="256"/>
      <c r="F43" s="262"/>
      <c r="G43" s="263" t="s">
        <v>370</v>
      </c>
      <c r="H43" s="264"/>
      <c r="I43" s="9"/>
      <c r="K43" s="271"/>
      <c r="T43" s="260"/>
      <c r="U43" s="260"/>
      <c r="Y43" s="288" t="s">
        <v>371</v>
      </c>
      <c r="Z43" s="289">
        <f t="shared" si="1"/>
        <v>0</v>
      </c>
    </row>
    <row r="44" spans="2:26" x14ac:dyDescent="0.2">
      <c r="B44" s="267" t="s">
        <v>372</v>
      </c>
      <c r="D44" s="303" t="s">
        <v>373</v>
      </c>
      <c r="E44" s="268"/>
      <c r="F44" s="268"/>
      <c r="G44" s="268"/>
      <c r="H44" s="269"/>
      <c r="I44" s="290">
        <f>SUM(E44:H44)</f>
        <v>0</v>
      </c>
      <c r="K44" s="271"/>
      <c r="T44" s="260"/>
      <c r="U44" s="260"/>
      <c r="Y44" s="288" t="s">
        <v>374</v>
      </c>
      <c r="Z44" s="289">
        <f t="shared" si="1"/>
        <v>0</v>
      </c>
    </row>
    <row r="45" spans="2:26" ht="13.5" thickBot="1" x14ac:dyDescent="0.25">
      <c r="B45" s="274" t="s">
        <v>375</v>
      </c>
      <c r="E45" s="275"/>
      <c r="F45" s="275"/>
      <c r="G45" s="275"/>
      <c r="H45" s="276"/>
      <c r="I45" s="277" t="e">
        <f>I46/I44</f>
        <v>#DIV/0!</v>
      </c>
      <c r="K45" s="278"/>
      <c r="T45" s="260"/>
      <c r="U45" s="260"/>
      <c r="Y45" s="288" t="s">
        <v>376</v>
      </c>
      <c r="Z45" s="289">
        <f t="shared" si="1"/>
        <v>0</v>
      </c>
    </row>
    <row r="46" spans="2:26" ht="13.5" thickBot="1" x14ac:dyDescent="0.25">
      <c r="B46" s="148" t="s">
        <v>334</v>
      </c>
      <c r="E46" s="291">
        <f>E44*E45</f>
        <v>0</v>
      </c>
      <c r="F46" s="291">
        <f>F44*F45</f>
        <v>0</v>
      </c>
      <c r="G46" s="291">
        <f>G44*G45</f>
        <v>0</v>
      </c>
      <c r="H46" s="291">
        <f>H44*H45</f>
        <v>0</v>
      </c>
      <c r="I46" s="280">
        <f>SUM(E46:H46)</f>
        <v>0</v>
      </c>
      <c r="K46" s="281"/>
      <c r="T46" s="260"/>
      <c r="U46" s="260"/>
      <c r="Y46" s="288" t="s">
        <v>377</v>
      </c>
      <c r="Z46" s="289">
        <f t="shared" si="1"/>
        <v>0</v>
      </c>
    </row>
    <row r="47" spans="2:26" x14ac:dyDescent="0.2">
      <c r="B47" s="148"/>
      <c r="E47" s="284"/>
      <c r="F47" s="284"/>
      <c r="G47" s="284"/>
      <c r="H47" s="284"/>
      <c r="I47" s="301"/>
      <c r="K47" s="260"/>
      <c r="T47" s="260"/>
      <c r="U47" s="260"/>
      <c r="Y47" s="302" t="s">
        <v>378</v>
      </c>
      <c r="Z47" s="289">
        <f t="shared" si="1"/>
        <v>0</v>
      </c>
    </row>
    <row r="48" spans="2:26" x14ac:dyDescent="0.2">
      <c r="E48" s="256"/>
      <c r="F48" s="262"/>
      <c r="G48" s="263" t="s">
        <v>379</v>
      </c>
      <c r="H48" s="264"/>
      <c r="I48" s="9"/>
      <c r="K48" s="260"/>
      <c r="T48" s="260"/>
      <c r="U48" s="260"/>
      <c r="Y48" s="288" t="s">
        <v>380</v>
      </c>
      <c r="Z48" s="289">
        <f t="shared" si="1"/>
        <v>0</v>
      </c>
    </row>
    <row r="49" spans="2:26" x14ac:dyDescent="0.2">
      <c r="B49" s="267" t="s">
        <v>372</v>
      </c>
      <c r="D49" s="303" t="s">
        <v>381</v>
      </c>
      <c r="E49" s="268"/>
      <c r="F49" s="268"/>
      <c r="G49" s="268"/>
      <c r="H49" s="269"/>
      <c r="I49" s="290">
        <f>SUM(E49:H49)</f>
        <v>0</v>
      </c>
      <c r="K49" s="260"/>
      <c r="T49" s="260"/>
      <c r="U49" s="260"/>
      <c r="Y49" s="288" t="s">
        <v>382</v>
      </c>
      <c r="Z49" s="289">
        <f t="shared" si="1"/>
        <v>0</v>
      </c>
    </row>
    <row r="50" spans="2:26" ht="13.5" thickBot="1" x14ac:dyDescent="0.25">
      <c r="B50" s="274" t="s">
        <v>375</v>
      </c>
      <c r="E50" s="275"/>
      <c r="F50" s="275"/>
      <c r="G50" s="275"/>
      <c r="H50" s="276"/>
      <c r="I50" s="277" t="e">
        <f>I51/I49</f>
        <v>#DIV/0!</v>
      </c>
      <c r="K50" s="271"/>
      <c r="T50" s="260"/>
      <c r="U50" s="260"/>
      <c r="Y50" s="288" t="s">
        <v>383</v>
      </c>
      <c r="Z50" s="289">
        <f t="shared" si="1"/>
        <v>0</v>
      </c>
    </row>
    <row r="51" spans="2:26" ht="13.5" thickBot="1" x14ac:dyDescent="0.25">
      <c r="B51" s="148" t="s">
        <v>334</v>
      </c>
      <c r="E51" s="291">
        <f>E49*E50</f>
        <v>0</v>
      </c>
      <c r="F51" s="291">
        <f>F49*F50</f>
        <v>0</v>
      </c>
      <c r="G51" s="291">
        <f>G49*G50</f>
        <v>0</v>
      </c>
      <c r="H51" s="291">
        <f>H49*H50</f>
        <v>0</v>
      </c>
      <c r="I51" s="280">
        <f>SUM(E51:H51)</f>
        <v>0</v>
      </c>
      <c r="K51" s="278"/>
      <c r="T51" s="260"/>
      <c r="U51" s="260"/>
      <c r="Y51" s="288" t="s">
        <v>384</v>
      </c>
      <c r="Z51" s="289">
        <f t="shared" si="1"/>
        <v>0</v>
      </c>
    </row>
    <row r="52" spans="2:26" x14ac:dyDescent="0.2">
      <c r="B52" s="148"/>
      <c r="E52" s="284"/>
      <c r="F52" s="284"/>
      <c r="G52" s="284"/>
      <c r="H52" s="284"/>
      <c r="I52" s="301"/>
      <c r="K52" s="281"/>
      <c r="T52" s="260"/>
      <c r="U52" s="260"/>
      <c r="Y52" s="288" t="s">
        <v>385</v>
      </c>
      <c r="Z52" s="289">
        <f t="shared" si="1"/>
        <v>0</v>
      </c>
    </row>
    <row r="53" spans="2:26" ht="13.5" thickBot="1" x14ac:dyDescent="0.25">
      <c r="B53" s="148"/>
      <c r="E53" s="284"/>
      <c r="F53" s="304"/>
      <c r="G53" s="263" t="s">
        <v>386</v>
      </c>
      <c r="H53" s="305"/>
      <c r="I53" s="9"/>
      <c r="K53" s="281"/>
      <c r="T53" s="260"/>
      <c r="U53" s="260"/>
      <c r="Y53" s="288" t="s">
        <v>387</v>
      </c>
      <c r="Z53" s="289">
        <f t="shared" si="1"/>
        <v>0</v>
      </c>
    </row>
    <row r="54" spans="2:26" ht="13.5" thickBot="1" x14ac:dyDescent="0.25">
      <c r="B54" s="306" t="s">
        <v>388</v>
      </c>
      <c r="D54" s="303" t="s">
        <v>389</v>
      </c>
      <c r="E54" s="307"/>
      <c r="F54" s="307"/>
      <c r="G54" s="307"/>
      <c r="H54" s="308"/>
      <c r="I54" s="290">
        <f>SUM(E54:H54)</f>
        <v>0</v>
      </c>
      <c r="K54" s="260"/>
      <c r="T54" s="260"/>
      <c r="U54" s="260"/>
      <c r="Y54" s="309" t="s">
        <v>390</v>
      </c>
      <c r="Z54" s="310" t="str">
        <f>IF(Z7="","",SUM(Z28:Z53))</f>
        <v/>
      </c>
    </row>
    <row r="55" spans="2:26" ht="13.5" thickBot="1" x14ac:dyDescent="0.25">
      <c r="B55" s="274" t="s">
        <v>391</v>
      </c>
      <c r="D55" s="311"/>
      <c r="E55" s="312"/>
      <c r="F55" s="312"/>
      <c r="G55" s="312"/>
      <c r="H55" s="313"/>
      <c r="I55" s="277" t="e">
        <f>I56/I54</f>
        <v>#DIV/0!</v>
      </c>
      <c r="K55" s="260"/>
      <c r="T55" s="260"/>
      <c r="U55" s="260"/>
      <c r="Y55" s="314" t="s">
        <v>392</v>
      </c>
      <c r="Z55" s="315">
        <f>Z141</f>
        <v>0</v>
      </c>
    </row>
    <row r="56" spans="2:26" ht="13.5" thickBot="1" x14ac:dyDescent="0.25">
      <c r="B56" s="148" t="s">
        <v>334</v>
      </c>
      <c r="D56" s="311"/>
      <c r="E56" s="316">
        <f>E54*E55</f>
        <v>0</v>
      </c>
      <c r="F56" s="316">
        <f>F54*F55</f>
        <v>0</v>
      </c>
      <c r="G56" s="316">
        <f>G54*G55</f>
        <v>0</v>
      </c>
      <c r="H56" s="317">
        <f>H54*H55</f>
        <v>0</v>
      </c>
      <c r="I56" s="280">
        <f>SUM(E56:H56)</f>
        <v>0</v>
      </c>
      <c r="K56" s="260"/>
      <c r="T56" s="260"/>
      <c r="U56" s="260"/>
      <c r="Y56" s="314" t="s">
        <v>393</v>
      </c>
      <c r="Z56" s="318"/>
    </row>
    <row r="57" spans="2:26" ht="13.5" thickBot="1" x14ac:dyDescent="0.25">
      <c r="B57" s="148"/>
      <c r="D57" s="311"/>
      <c r="E57" s="319"/>
      <c r="F57" s="319"/>
      <c r="G57" s="319"/>
      <c r="H57" s="320"/>
      <c r="I57" s="321"/>
      <c r="Y57" s="309" t="s">
        <v>394</v>
      </c>
      <c r="Z57" s="322" t="str">
        <f>IF(Z8="","",SUM(Z54:Z56))</f>
        <v/>
      </c>
    </row>
    <row r="58" spans="2:26" ht="13.5" thickBot="1" x14ac:dyDescent="0.25">
      <c r="B58" s="306" t="s">
        <v>395</v>
      </c>
      <c r="D58" s="303" t="s">
        <v>396</v>
      </c>
      <c r="E58" s="323"/>
      <c r="F58" s="323"/>
      <c r="G58" s="323"/>
      <c r="H58" s="324"/>
      <c r="I58" s="290">
        <f>SUM(E58:H58)</f>
        <v>0</v>
      </c>
      <c r="Y58" s="325" t="s">
        <v>397</v>
      </c>
      <c r="Z58" s="299" t="e">
        <f>Z26-Z57</f>
        <v>#VALUE!</v>
      </c>
    </row>
    <row r="59" spans="2:26" ht="13.5" thickBot="1" x14ac:dyDescent="0.25">
      <c r="B59" s="274" t="s">
        <v>391</v>
      </c>
      <c r="D59" s="311"/>
      <c r="E59" s="275"/>
      <c r="F59" s="275"/>
      <c r="G59" s="275"/>
      <c r="H59" s="276"/>
      <c r="I59" s="277" t="e">
        <f>I60/I58</f>
        <v>#DIV/0!</v>
      </c>
      <c r="Y59" s="326" t="s">
        <v>398</v>
      </c>
      <c r="Z59" s="300"/>
    </row>
    <row r="60" spans="2:26" ht="13.5" thickBot="1" x14ac:dyDescent="0.25">
      <c r="B60" s="148" t="s">
        <v>334</v>
      </c>
      <c r="D60" s="311"/>
      <c r="E60" s="316">
        <f>E58*E59</f>
        <v>0</v>
      </c>
      <c r="F60" s="316">
        <f>F58*F59</f>
        <v>0</v>
      </c>
      <c r="G60" s="316">
        <f>G58*G59</f>
        <v>0</v>
      </c>
      <c r="H60" s="317">
        <f>H58*H59</f>
        <v>0</v>
      </c>
      <c r="I60" s="280">
        <f>SUM(E60:H60)</f>
        <v>0</v>
      </c>
      <c r="Y60" s="288" t="s">
        <v>399</v>
      </c>
      <c r="Z60" s="289">
        <f>I69</f>
        <v>0</v>
      </c>
    </row>
    <row r="61" spans="2:26" x14ac:dyDescent="0.2">
      <c r="B61" s="148"/>
      <c r="D61" s="311"/>
      <c r="E61" s="319"/>
      <c r="F61" s="319"/>
      <c r="G61" s="319"/>
      <c r="H61" s="320"/>
      <c r="I61" s="321"/>
      <c r="Y61" s="288" t="s">
        <v>400</v>
      </c>
      <c r="Z61" s="289">
        <f>I70</f>
        <v>0</v>
      </c>
    </row>
    <row r="62" spans="2:26" x14ac:dyDescent="0.2">
      <c r="B62" s="306" t="s">
        <v>401</v>
      </c>
      <c r="D62" s="303" t="s">
        <v>402</v>
      </c>
      <c r="E62" s="323"/>
      <c r="F62" s="323"/>
      <c r="G62" s="323"/>
      <c r="H62" s="324"/>
      <c r="I62" s="290">
        <f>SUM(E62:H62)</f>
        <v>0</v>
      </c>
      <c r="Y62" s="288" t="s">
        <v>403</v>
      </c>
      <c r="Z62" s="289">
        <f>I71</f>
        <v>0</v>
      </c>
    </row>
    <row r="63" spans="2:26" ht="13.5" thickBot="1" x14ac:dyDescent="0.25">
      <c r="B63" s="274" t="s">
        <v>391</v>
      </c>
      <c r="E63" s="275"/>
      <c r="F63" s="275"/>
      <c r="G63" s="275"/>
      <c r="H63" s="276"/>
      <c r="I63" s="277" t="e">
        <f>I64/I62</f>
        <v>#DIV/0!</v>
      </c>
      <c r="Y63" s="288" t="s">
        <v>404</v>
      </c>
      <c r="Z63" s="289">
        <f>I72</f>
        <v>0</v>
      </c>
    </row>
    <row r="64" spans="2:26" ht="13.5" thickBot="1" x14ac:dyDescent="0.25">
      <c r="B64" s="148" t="s">
        <v>334</v>
      </c>
      <c r="E64" s="291">
        <f>E62*E63</f>
        <v>0</v>
      </c>
      <c r="F64" s="291">
        <f>F62*F63</f>
        <v>0</v>
      </c>
      <c r="G64" s="291">
        <f>G62*G63</f>
        <v>0</v>
      </c>
      <c r="H64" s="279">
        <f>H62*H63</f>
        <v>0</v>
      </c>
      <c r="I64" s="280">
        <f>SUM(E64:H64)</f>
        <v>0</v>
      </c>
      <c r="Y64" s="327" t="s">
        <v>405</v>
      </c>
      <c r="Z64" s="289">
        <f>I73</f>
        <v>0</v>
      </c>
    </row>
    <row r="65" spans="2:26" ht="13.5" thickBot="1" x14ac:dyDescent="0.25">
      <c r="B65" s="148"/>
      <c r="E65" s="328"/>
      <c r="F65" s="328"/>
      <c r="G65" s="328"/>
      <c r="H65" s="329"/>
      <c r="I65" s="321"/>
      <c r="Y65" s="325" t="s">
        <v>406</v>
      </c>
      <c r="Z65" s="130" t="str">
        <f>IF(Z8="","",SUM(Z60:Z64))</f>
        <v/>
      </c>
    </row>
    <row r="66" spans="2:26" ht="13.5" thickBot="1" x14ac:dyDescent="0.25">
      <c r="B66" s="148" t="s">
        <v>407</v>
      </c>
      <c r="E66" s="330">
        <f>E56+E60+E64</f>
        <v>0</v>
      </c>
      <c r="F66" s="330">
        <f>F56+F60+F64</f>
        <v>0</v>
      </c>
      <c r="G66" s="330">
        <f>G56+G60+G64</f>
        <v>0</v>
      </c>
      <c r="H66" s="331">
        <f>H56+H60+H64</f>
        <v>0</v>
      </c>
      <c r="I66" s="332">
        <f>I56+I60+I64</f>
        <v>0</v>
      </c>
      <c r="Y66" s="333" t="s">
        <v>408</v>
      </c>
      <c r="Z66" s="334">
        <f>IF(Z78="",AD66,AD67)</f>
        <v>0</v>
      </c>
    </row>
    <row r="67" spans="2:26" ht="13.5" thickBot="1" x14ac:dyDescent="0.25">
      <c r="B67" s="148"/>
      <c r="E67" s="284"/>
      <c r="F67" s="284"/>
      <c r="G67" s="284"/>
      <c r="H67" s="284"/>
      <c r="I67" s="301"/>
      <c r="Y67" s="333" t="s">
        <v>409</v>
      </c>
      <c r="Z67" s="335">
        <f>IF(Z66=0,0,IF(Z78="",(-Z75*Z77),(-Z75*Z78)))</f>
        <v>0</v>
      </c>
    </row>
    <row r="68" spans="2:26" ht="13.5" thickBot="1" x14ac:dyDescent="0.25">
      <c r="E68" s="256"/>
      <c r="F68" s="336"/>
      <c r="G68" s="337" t="s">
        <v>410</v>
      </c>
      <c r="H68" s="338"/>
      <c r="I68" s="339"/>
      <c r="Y68" s="325" t="s">
        <v>411</v>
      </c>
      <c r="Z68" s="130" t="e">
        <f>Z58+Z65-Z66-Z67</f>
        <v>#VALUE!</v>
      </c>
    </row>
    <row r="69" spans="2:26" x14ac:dyDescent="0.2">
      <c r="B69" s="1" t="s">
        <v>399</v>
      </c>
      <c r="E69" s="268"/>
      <c r="F69" s="268"/>
      <c r="G69" s="268"/>
      <c r="H69" s="269"/>
      <c r="I69" s="340">
        <f>SUM(E69:H69)</f>
        <v>0</v>
      </c>
      <c r="Y69" s="296" t="s">
        <v>412</v>
      </c>
      <c r="Z69" s="297">
        <f>I131</f>
        <v>0</v>
      </c>
    </row>
    <row r="70" spans="2:26" x14ac:dyDescent="0.2">
      <c r="B70" s="1" t="s">
        <v>400</v>
      </c>
      <c r="E70" s="272"/>
      <c r="F70" s="272"/>
      <c r="G70" s="272"/>
      <c r="H70" s="273"/>
      <c r="I70" s="341">
        <f>SUM(E70:H70)</f>
        <v>0</v>
      </c>
    </row>
    <row r="71" spans="2:26" x14ac:dyDescent="0.2">
      <c r="B71" s="342" t="s">
        <v>403</v>
      </c>
      <c r="E71" s="323"/>
      <c r="F71" s="323"/>
      <c r="G71" s="323"/>
      <c r="H71" s="324"/>
      <c r="I71" s="341">
        <f>SUM(E71:H71)</f>
        <v>0</v>
      </c>
    </row>
    <row r="72" spans="2:26" x14ac:dyDescent="0.2">
      <c r="B72" s="342" t="s">
        <v>404</v>
      </c>
      <c r="E72" s="323"/>
      <c r="F72" s="323"/>
      <c r="G72" s="323"/>
      <c r="H72" s="324"/>
      <c r="I72" s="341">
        <f>SUM(E72:H72)</f>
        <v>0</v>
      </c>
    </row>
    <row r="73" spans="2:26" ht="13.5" thickBot="1" x14ac:dyDescent="0.25">
      <c r="B73" s="343" t="s">
        <v>413</v>
      </c>
      <c r="E73" s="323"/>
      <c r="F73" s="323"/>
      <c r="G73" s="323"/>
      <c r="H73" s="324"/>
      <c r="I73" s="341">
        <f>SUM(E73:H73)</f>
        <v>0</v>
      </c>
    </row>
    <row r="74" spans="2:26" x14ac:dyDescent="0.2">
      <c r="B74" s="148" t="s">
        <v>414</v>
      </c>
      <c r="E74" s="291">
        <f>SUM(E69:E73)</f>
        <v>0</v>
      </c>
      <c r="F74" s="291">
        <f>SUM(F69:F73)</f>
        <v>0</v>
      </c>
      <c r="G74" s="291">
        <f>SUM(G69:G73)</f>
        <v>0</v>
      </c>
      <c r="H74" s="279">
        <f>SUM(H69:H73)</f>
        <v>0</v>
      </c>
      <c r="I74" s="344">
        <f>SUM(I69:I73)</f>
        <v>0</v>
      </c>
    </row>
    <row r="77" spans="2:26" x14ac:dyDescent="0.2">
      <c r="K77" s="260"/>
    </row>
    <row r="78" spans="2:26" ht="15.75" x14ac:dyDescent="0.25">
      <c r="B78" s="1241"/>
      <c r="C78" s="1242"/>
      <c r="D78" s="1242"/>
      <c r="E78" s="9"/>
      <c r="F78" s="9"/>
      <c r="G78" s="5" t="s">
        <v>415</v>
      </c>
      <c r="H78" s="9"/>
      <c r="I78" s="259">
        <f>I2</f>
        <v>2008</v>
      </c>
      <c r="J78" s="9"/>
      <c r="K78" s="10"/>
    </row>
    <row r="79" spans="2:26" ht="15.75" x14ac:dyDescent="0.25">
      <c r="B79" s="475"/>
      <c r="C79" s="476"/>
      <c r="D79" s="476"/>
      <c r="E79" s="9"/>
      <c r="F79" s="1243">
        <f>E3</f>
        <v>0</v>
      </c>
      <c r="G79" s="1244"/>
      <c r="H79" s="1244"/>
      <c r="I79" s="259"/>
      <c r="J79" s="9"/>
      <c r="K79" s="10"/>
    </row>
    <row r="80" spans="2:26" x14ac:dyDescent="0.2">
      <c r="B80" s="10" t="s">
        <v>416</v>
      </c>
      <c r="C80" s="9"/>
      <c r="D80" s="345"/>
      <c r="E80" s="346">
        <f>D80</f>
        <v>0</v>
      </c>
      <c r="F80" s="347">
        <f>E156</f>
        <v>0</v>
      </c>
      <c r="G80" s="347">
        <f>F156</f>
        <v>0</v>
      </c>
      <c r="H80" s="347">
        <f>G156</f>
        <v>0</v>
      </c>
      <c r="I80" s="348">
        <f>E80</f>
        <v>0</v>
      </c>
      <c r="J80" s="8"/>
      <c r="K80" s="8"/>
      <c r="T80" s="349"/>
    </row>
    <row r="81" spans="2:21" x14ac:dyDescent="0.2">
      <c r="B81" s="10"/>
      <c r="C81" s="9"/>
      <c r="D81" s="9"/>
      <c r="E81" s="265" t="str">
        <f>E6</f>
        <v>1st Qtr.</v>
      </c>
      <c r="F81" s="265" t="str">
        <f>F6</f>
        <v>2nd Qtr.</v>
      </c>
      <c r="G81" s="265" t="str">
        <f>G6</f>
        <v>3rd Qtr.</v>
      </c>
      <c r="H81" s="265" t="str">
        <f>H6</f>
        <v>4th Qtr.</v>
      </c>
      <c r="I81" s="350" t="s">
        <v>417</v>
      </c>
      <c r="J81" s="351"/>
      <c r="K81" s="351"/>
      <c r="T81" s="349"/>
      <c r="U81" s="311"/>
    </row>
    <row r="82" spans="2:21" x14ac:dyDescent="0.2">
      <c r="B82" s="352" t="s">
        <v>418</v>
      </c>
      <c r="E82" s="353"/>
      <c r="F82" s="353"/>
      <c r="G82" s="353"/>
      <c r="H82" s="353"/>
      <c r="I82" s="354"/>
      <c r="J82" s="355"/>
      <c r="K82" s="355"/>
      <c r="T82" s="260"/>
    </row>
    <row r="83" spans="2:21" x14ac:dyDescent="0.2">
      <c r="B83" s="356" t="s">
        <v>337</v>
      </c>
      <c r="E83" s="272"/>
      <c r="F83" s="272"/>
      <c r="G83" s="272"/>
      <c r="H83" s="272"/>
      <c r="I83" s="357">
        <f t="shared" ref="I83:I95" si="2">SUM(E83:H83)</f>
        <v>0</v>
      </c>
      <c r="J83" s="355"/>
      <c r="K83" s="355"/>
      <c r="T83" s="260"/>
    </row>
    <row r="84" spans="2:21" x14ac:dyDescent="0.2">
      <c r="B84" s="356" t="s">
        <v>265</v>
      </c>
      <c r="E84" s="272"/>
      <c r="F84" s="272"/>
      <c r="G84" s="272"/>
      <c r="H84" s="272"/>
      <c r="I84" s="357">
        <f t="shared" si="2"/>
        <v>0</v>
      </c>
      <c r="J84" s="355"/>
      <c r="K84" s="355"/>
      <c r="T84" s="260"/>
    </row>
    <row r="85" spans="2:21" x14ac:dyDescent="0.2">
      <c r="B85" s="356" t="s">
        <v>419</v>
      </c>
      <c r="E85" s="358">
        <f>E66</f>
        <v>0</v>
      </c>
      <c r="F85" s="358">
        <f>F66</f>
        <v>0</v>
      </c>
      <c r="G85" s="358">
        <f>G66</f>
        <v>0</v>
      </c>
      <c r="H85" s="358">
        <f>H66</f>
        <v>0</v>
      </c>
      <c r="I85" s="357">
        <f t="shared" si="2"/>
        <v>0</v>
      </c>
      <c r="J85" s="355"/>
      <c r="K85" s="355"/>
      <c r="T85" s="260"/>
    </row>
    <row r="86" spans="2:21" x14ac:dyDescent="0.2">
      <c r="B86" s="356" t="s">
        <v>339</v>
      </c>
      <c r="E86" s="359"/>
      <c r="F86" s="359"/>
      <c r="G86" s="359"/>
      <c r="H86" s="359"/>
      <c r="I86" s="357">
        <f t="shared" si="2"/>
        <v>0</v>
      </c>
      <c r="J86" s="355"/>
      <c r="K86" s="355"/>
      <c r="T86" s="260"/>
    </row>
    <row r="87" spans="2:21" x14ac:dyDescent="0.2">
      <c r="B87" s="356" t="s">
        <v>420</v>
      </c>
      <c r="E87" s="358">
        <f>E11+E23+E35</f>
        <v>0</v>
      </c>
      <c r="F87" s="358">
        <f>F11+F23</f>
        <v>0</v>
      </c>
      <c r="G87" s="358">
        <f>G11+G23</f>
        <v>0</v>
      </c>
      <c r="H87" s="358">
        <f>H11+H23</f>
        <v>0</v>
      </c>
      <c r="I87" s="357">
        <f t="shared" si="2"/>
        <v>0</v>
      </c>
      <c r="J87" s="355"/>
      <c r="K87" s="355"/>
      <c r="T87" s="260"/>
    </row>
    <row r="88" spans="2:21" x14ac:dyDescent="0.2">
      <c r="B88" s="356" t="s">
        <v>421</v>
      </c>
      <c r="E88" s="358">
        <f>E17+E29+E41</f>
        <v>0</v>
      </c>
      <c r="F88" s="358">
        <f>F17+F29+F41</f>
        <v>0</v>
      </c>
      <c r="G88" s="358">
        <f>G17+G29+G41</f>
        <v>0</v>
      </c>
      <c r="H88" s="358">
        <f>H17+H29+H41</f>
        <v>0</v>
      </c>
      <c r="I88" s="357">
        <f t="shared" si="2"/>
        <v>0</v>
      </c>
      <c r="J88" s="355"/>
      <c r="K88" s="355"/>
      <c r="T88" s="260"/>
    </row>
    <row r="89" spans="2:21" x14ac:dyDescent="0.2">
      <c r="B89" s="356" t="s">
        <v>422</v>
      </c>
      <c r="E89" s="358">
        <f>E46+E51</f>
        <v>0</v>
      </c>
      <c r="F89" s="358">
        <f>F46+F51</f>
        <v>0</v>
      </c>
      <c r="G89" s="358">
        <f>G46+G51</f>
        <v>0</v>
      </c>
      <c r="H89" s="358">
        <f>H46+H51</f>
        <v>0</v>
      </c>
      <c r="I89" s="357">
        <f t="shared" si="2"/>
        <v>0</v>
      </c>
      <c r="J89" s="355"/>
      <c r="K89" s="355"/>
      <c r="T89" s="260"/>
    </row>
    <row r="90" spans="2:21" x14ac:dyDescent="0.2">
      <c r="B90" s="356" t="s">
        <v>423</v>
      </c>
      <c r="E90" s="360"/>
      <c r="F90" s="360"/>
      <c r="G90" s="360"/>
      <c r="H90" s="360"/>
      <c r="I90" s="357">
        <f t="shared" si="2"/>
        <v>0</v>
      </c>
      <c r="J90" s="355"/>
      <c r="K90" s="355"/>
      <c r="T90" s="260"/>
    </row>
    <row r="91" spans="2:21" ht="13.5" thickBot="1" x14ac:dyDescent="0.25">
      <c r="B91" s="361" t="s">
        <v>345</v>
      </c>
      <c r="E91" s="362"/>
      <c r="F91" s="362"/>
      <c r="G91" s="362"/>
      <c r="H91" s="362"/>
      <c r="I91" s="357">
        <f t="shared" si="2"/>
        <v>0</v>
      </c>
      <c r="J91" s="355"/>
      <c r="K91" s="355"/>
      <c r="T91" s="260"/>
    </row>
    <row r="92" spans="2:21" ht="13.5" thickBot="1" x14ac:dyDescent="0.25">
      <c r="B92" s="11" t="s">
        <v>424</v>
      </c>
      <c r="E92" s="347">
        <f>SUM(E83:E91)</f>
        <v>0</v>
      </c>
      <c r="F92" s="347">
        <f>SUM(F83:F91)</f>
        <v>0</v>
      </c>
      <c r="G92" s="347">
        <f>SUM(G83:G91)</f>
        <v>0</v>
      </c>
      <c r="H92" s="363">
        <f>SUM(H83:H91)</f>
        <v>0</v>
      </c>
      <c r="I92" s="364">
        <f t="shared" si="2"/>
        <v>0</v>
      </c>
      <c r="J92" s="365"/>
      <c r="K92" s="365"/>
      <c r="T92" s="260"/>
    </row>
    <row r="93" spans="2:21" x14ac:dyDescent="0.2">
      <c r="B93" s="366" t="s">
        <v>425</v>
      </c>
      <c r="E93" s="367">
        <f>E74</f>
        <v>0</v>
      </c>
      <c r="F93" s="367">
        <f>F74</f>
        <v>0</v>
      </c>
      <c r="G93" s="367">
        <f>G74</f>
        <v>0</v>
      </c>
      <c r="H93" s="367">
        <f>H74</f>
        <v>0</v>
      </c>
      <c r="I93" s="357">
        <f t="shared" si="2"/>
        <v>0</v>
      </c>
      <c r="J93" s="355"/>
      <c r="K93" s="355"/>
      <c r="T93" s="260"/>
    </row>
    <row r="94" spans="2:21" ht="13.5" thickBot="1" x14ac:dyDescent="0.25">
      <c r="B94" s="366" t="s">
        <v>426</v>
      </c>
      <c r="E94" s="362"/>
      <c r="F94" s="362"/>
      <c r="G94" s="362"/>
      <c r="H94" s="362"/>
      <c r="I94" s="357">
        <f t="shared" si="2"/>
        <v>0</v>
      </c>
      <c r="J94" s="355"/>
      <c r="K94" s="355"/>
      <c r="T94" s="260"/>
    </row>
    <row r="95" spans="2:21" ht="13.5" thickBot="1" x14ac:dyDescent="0.25">
      <c r="B95" s="11" t="s">
        <v>427</v>
      </c>
      <c r="E95" s="368">
        <f>E92+E93+E94</f>
        <v>0</v>
      </c>
      <c r="F95" s="368">
        <f>F92+F93+F94</f>
        <v>0</v>
      </c>
      <c r="G95" s="368">
        <f>G92+G93+G94</f>
        <v>0</v>
      </c>
      <c r="H95" s="368">
        <f>H92+H93+H94</f>
        <v>0</v>
      </c>
      <c r="I95" s="364">
        <f t="shared" si="2"/>
        <v>0</v>
      </c>
      <c r="J95" s="365"/>
      <c r="K95" s="365"/>
      <c r="T95" s="260"/>
    </row>
    <row r="96" spans="2:21" x14ac:dyDescent="0.2">
      <c r="B96" s="369"/>
      <c r="C96" s="9"/>
      <c r="D96" s="9"/>
      <c r="E96" s="370"/>
      <c r="F96" s="371"/>
      <c r="G96" s="371"/>
      <c r="H96" s="371"/>
      <c r="I96" s="372"/>
      <c r="J96" s="355"/>
      <c r="K96" s="355"/>
      <c r="T96" s="260"/>
    </row>
    <row r="97" spans="2:20" x14ac:dyDescent="0.2">
      <c r="B97" s="352" t="s">
        <v>428</v>
      </c>
      <c r="E97" s="373"/>
      <c r="F97" s="373"/>
      <c r="G97" s="373"/>
      <c r="H97" s="373"/>
      <c r="I97" s="354"/>
      <c r="J97" s="355"/>
      <c r="K97" s="355"/>
      <c r="T97" s="260"/>
    </row>
    <row r="98" spans="2:20" x14ac:dyDescent="0.2">
      <c r="B98" s="366" t="s">
        <v>429</v>
      </c>
      <c r="E98" s="360"/>
      <c r="F98" s="360"/>
      <c r="G98" s="360"/>
      <c r="H98" s="374"/>
      <c r="I98" s="375">
        <f t="shared" ref="I98:I125" si="3">SUM(E98:H98)</f>
        <v>0</v>
      </c>
      <c r="J98" s="355"/>
      <c r="K98" s="355"/>
      <c r="T98" s="260"/>
    </row>
    <row r="99" spans="2:20" x14ac:dyDescent="0.2">
      <c r="B99" s="376" t="s">
        <v>353</v>
      </c>
      <c r="E99" s="360"/>
      <c r="F99" s="360"/>
      <c r="G99" s="360"/>
      <c r="H99" s="374"/>
      <c r="I99" s="358">
        <f t="shared" si="3"/>
        <v>0</v>
      </c>
      <c r="J99" s="355"/>
      <c r="K99" s="355"/>
      <c r="T99" s="260"/>
    </row>
    <row r="100" spans="2:20" x14ac:dyDescent="0.2">
      <c r="B100" s="376" t="s">
        <v>354</v>
      </c>
      <c r="E100" s="360"/>
      <c r="F100" s="360"/>
      <c r="G100" s="360"/>
      <c r="H100" s="374"/>
      <c r="I100" s="358">
        <f t="shared" si="3"/>
        <v>0</v>
      </c>
      <c r="J100" s="355"/>
      <c r="K100" s="355"/>
      <c r="T100" s="260"/>
    </row>
    <row r="101" spans="2:20" x14ac:dyDescent="0.2">
      <c r="B101" s="376" t="s">
        <v>355</v>
      </c>
      <c r="E101" s="360"/>
      <c r="F101" s="360"/>
      <c r="G101" s="360"/>
      <c r="H101" s="374"/>
      <c r="I101" s="358">
        <f t="shared" si="3"/>
        <v>0</v>
      </c>
      <c r="J101" s="355"/>
      <c r="K101" s="355"/>
      <c r="T101" s="260"/>
    </row>
    <row r="102" spans="2:20" x14ac:dyDescent="0.2">
      <c r="B102" s="376" t="s">
        <v>357</v>
      </c>
      <c r="E102" s="360"/>
      <c r="F102" s="360"/>
      <c r="G102" s="360"/>
      <c r="H102" s="374"/>
      <c r="I102" s="358">
        <f t="shared" si="3"/>
        <v>0</v>
      </c>
      <c r="J102" s="355"/>
      <c r="K102" s="355"/>
      <c r="T102" s="260"/>
    </row>
    <row r="103" spans="2:20" x14ac:dyDescent="0.2">
      <c r="B103" s="376" t="s">
        <v>358</v>
      </c>
      <c r="E103" s="360"/>
      <c r="F103" s="360"/>
      <c r="G103" s="360"/>
      <c r="H103" s="374"/>
      <c r="I103" s="358">
        <f t="shared" si="3"/>
        <v>0</v>
      </c>
      <c r="J103" s="355"/>
      <c r="K103" s="355"/>
      <c r="T103" s="260"/>
    </row>
    <row r="104" spans="2:20" x14ac:dyDescent="0.2">
      <c r="B104" s="376" t="s">
        <v>359</v>
      </c>
      <c r="E104" s="360"/>
      <c r="F104" s="360"/>
      <c r="G104" s="360"/>
      <c r="H104" s="374"/>
      <c r="I104" s="358">
        <f t="shared" si="3"/>
        <v>0</v>
      </c>
      <c r="J104" s="355"/>
      <c r="K104" s="355"/>
      <c r="T104" s="260"/>
    </row>
    <row r="105" spans="2:20" x14ac:dyDescent="0.2">
      <c r="B105" s="376" t="s">
        <v>360</v>
      </c>
      <c r="E105" s="360"/>
      <c r="F105" s="360"/>
      <c r="G105" s="360"/>
      <c r="H105" s="374"/>
      <c r="I105" s="358">
        <f t="shared" si="3"/>
        <v>0</v>
      </c>
      <c r="J105" s="355"/>
      <c r="K105" s="355"/>
      <c r="T105" s="260"/>
    </row>
    <row r="106" spans="2:20" x14ac:dyDescent="0.2">
      <c r="B106" s="376" t="s">
        <v>361</v>
      </c>
      <c r="E106" s="360"/>
      <c r="F106" s="360"/>
      <c r="G106" s="360"/>
      <c r="H106" s="374"/>
      <c r="I106" s="358">
        <f t="shared" si="3"/>
        <v>0</v>
      </c>
      <c r="J106" s="355"/>
      <c r="K106" s="355"/>
      <c r="T106" s="260"/>
    </row>
    <row r="107" spans="2:20" x14ac:dyDescent="0.2">
      <c r="B107" s="376" t="s">
        <v>362</v>
      </c>
      <c r="E107" s="360"/>
      <c r="F107" s="360"/>
      <c r="G107" s="360"/>
      <c r="H107" s="374"/>
      <c r="I107" s="358">
        <f t="shared" si="3"/>
        <v>0</v>
      </c>
      <c r="J107" s="355"/>
      <c r="K107" s="355"/>
      <c r="T107" s="260"/>
    </row>
    <row r="108" spans="2:20" hidden="1" x14ac:dyDescent="0.2">
      <c r="B108" s="377" t="s">
        <v>364</v>
      </c>
      <c r="E108" s="360"/>
      <c r="F108" s="360"/>
      <c r="G108" s="360"/>
      <c r="H108" s="374"/>
      <c r="I108" s="358">
        <f t="shared" si="3"/>
        <v>0</v>
      </c>
      <c r="J108" s="355"/>
      <c r="K108" s="355"/>
      <c r="T108" s="260"/>
    </row>
    <row r="109" spans="2:20" x14ac:dyDescent="0.2">
      <c r="B109" s="377" t="s">
        <v>365</v>
      </c>
      <c r="E109" s="360"/>
      <c r="F109" s="360"/>
      <c r="G109" s="360"/>
      <c r="H109" s="374"/>
      <c r="I109" s="358">
        <f t="shared" si="3"/>
        <v>0</v>
      </c>
      <c r="J109" s="355"/>
      <c r="K109" s="355"/>
      <c r="T109" s="260"/>
    </row>
    <row r="110" spans="2:20" x14ac:dyDescent="0.2">
      <c r="B110" s="376" t="s">
        <v>366</v>
      </c>
      <c r="E110" s="360"/>
      <c r="F110" s="360"/>
      <c r="G110" s="360"/>
      <c r="H110" s="374"/>
      <c r="I110" s="358">
        <f t="shared" si="3"/>
        <v>0</v>
      </c>
      <c r="J110" s="355"/>
      <c r="K110" s="355"/>
      <c r="T110" s="260"/>
    </row>
    <row r="111" spans="2:20" x14ac:dyDescent="0.2">
      <c r="B111" s="376" t="s">
        <v>367</v>
      </c>
      <c r="E111" s="360"/>
      <c r="F111" s="360"/>
      <c r="G111" s="360"/>
      <c r="H111" s="374"/>
      <c r="I111" s="358">
        <f t="shared" si="3"/>
        <v>0</v>
      </c>
      <c r="J111" s="355"/>
      <c r="K111" s="355"/>
      <c r="T111" s="260"/>
    </row>
    <row r="112" spans="2:20" x14ac:dyDescent="0.2">
      <c r="B112" s="378" t="s">
        <v>368</v>
      </c>
      <c r="E112" s="360"/>
      <c r="F112" s="360"/>
      <c r="G112" s="360"/>
      <c r="H112" s="374"/>
      <c r="I112" s="358">
        <f t="shared" si="3"/>
        <v>0</v>
      </c>
      <c r="J112" s="355"/>
      <c r="K112" s="355"/>
      <c r="T112" s="260"/>
    </row>
    <row r="113" spans="2:20" x14ac:dyDescent="0.2">
      <c r="B113" s="376" t="s">
        <v>369</v>
      </c>
      <c r="E113" s="360"/>
      <c r="F113" s="360"/>
      <c r="G113" s="360"/>
      <c r="H113" s="374"/>
      <c r="I113" s="358">
        <f t="shared" si="3"/>
        <v>0</v>
      </c>
      <c r="J113" s="355"/>
      <c r="K113" s="355"/>
      <c r="T113" s="260"/>
    </row>
    <row r="114" spans="2:20" x14ac:dyDescent="0.2">
      <c r="B114" s="376" t="s">
        <v>371</v>
      </c>
      <c r="E114" s="360"/>
      <c r="F114" s="360"/>
      <c r="G114" s="360"/>
      <c r="H114" s="374"/>
      <c r="I114" s="358">
        <f t="shared" si="3"/>
        <v>0</v>
      </c>
      <c r="J114" s="355"/>
      <c r="K114" s="355"/>
      <c r="T114" s="260"/>
    </row>
    <row r="115" spans="2:20" x14ac:dyDescent="0.2">
      <c r="B115" s="376" t="s">
        <v>374</v>
      </c>
      <c r="E115" s="360"/>
      <c r="F115" s="360"/>
      <c r="G115" s="360"/>
      <c r="H115" s="374"/>
      <c r="I115" s="358">
        <f t="shared" si="3"/>
        <v>0</v>
      </c>
      <c r="J115" s="355"/>
      <c r="K115" s="355"/>
      <c r="T115" s="260"/>
    </row>
    <row r="116" spans="2:20" x14ac:dyDescent="0.2">
      <c r="B116" s="376" t="s">
        <v>376</v>
      </c>
      <c r="E116" s="360"/>
      <c r="F116" s="360"/>
      <c r="G116" s="360"/>
      <c r="H116" s="374"/>
      <c r="I116" s="358">
        <f t="shared" si="3"/>
        <v>0</v>
      </c>
      <c r="J116" s="355"/>
      <c r="K116" s="355"/>
      <c r="T116" s="260"/>
    </row>
    <row r="117" spans="2:20" x14ac:dyDescent="0.2">
      <c r="B117" s="376" t="s">
        <v>377</v>
      </c>
      <c r="E117" s="360"/>
      <c r="F117" s="360"/>
      <c r="G117" s="360"/>
      <c r="H117" s="374"/>
      <c r="I117" s="358">
        <f t="shared" si="3"/>
        <v>0</v>
      </c>
      <c r="J117" s="355"/>
      <c r="K117" s="355"/>
      <c r="T117" s="260"/>
    </row>
    <row r="118" spans="2:20" x14ac:dyDescent="0.2">
      <c r="B118" s="378" t="s">
        <v>378</v>
      </c>
      <c r="E118" s="360"/>
      <c r="F118" s="360"/>
      <c r="G118" s="360"/>
      <c r="H118" s="374"/>
      <c r="I118" s="358">
        <f t="shared" si="3"/>
        <v>0</v>
      </c>
      <c r="J118" s="355"/>
      <c r="K118" s="355"/>
      <c r="T118" s="260"/>
    </row>
    <row r="119" spans="2:20" x14ac:dyDescent="0.2">
      <c r="B119" s="376" t="s">
        <v>380</v>
      </c>
      <c r="E119" s="360"/>
      <c r="F119" s="360"/>
      <c r="G119" s="360"/>
      <c r="H119" s="374"/>
      <c r="I119" s="358">
        <f t="shared" si="3"/>
        <v>0</v>
      </c>
      <c r="J119" s="355"/>
      <c r="K119" s="355"/>
      <c r="T119" s="260"/>
    </row>
    <row r="120" spans="2:20" x14ac:dyDescent="0.2">
      <c r="B120" s="376" t="s">
        <v>382</v>
      </c>
      <c r="E120" s="360"/>
      <c r="F120" s="360"/>
      <c r="G120" s="360"/>
      <c r="H120" s="374"/>
      <c r="I120" s="358">
        <f t="shared" si="3"/>
        <v>0</v>
      </c>
      <c r="J120" s="355"/>
      <c r="K120" s="355"/>
      <c r="T120" s="260"/>
    </row>
    <row r="121" spans="2:20" x14ac:dyDescent="0.2">
      <c r="B121" s="376" t="s">
        <v>383</v>
      </c>
      <c r="E121" s="360"/>
      <c r="F121" s="360"/>
      <c r="G121" s="360"/>
      <c r="H121" s="374"/>
      <c r="I121" s="358">
        <f t="shared" si="3"/>
        <v>0</v>
      </c>
      <c r="J121" s="355"/>
      <c r="K121" s="355"/>
      <c r="T121" s="260"/>
    </row>
    <row r="122" spans="2:20" x14ac:dyDescent="0.2">
      <c r="B122" s="376" t="s">
        <v>384</v>
      </c>
      <c r="E122" s="360"/>
      <c r="F122" s="360"/>
      <c r="G122" s="360"/>
      <c r="H122" s="374"/>
      <c r="I122" s="358">
        <f t="shared" si="3"/>
        <v>0</v>
      </c>
      <c r="J122" s="355"/>
      <c r="K122" s="355"/>
      <c r="T122" s="260"/>
    </row>
    <row r="123" spans="2:20" x14ac:dyDescent="0.2">
      <c r="B123" s="376" t="s">
        <v>385</v>
      </c>
      <c r="E123" s="360"/>
      <c r="F123" s="360"/>
      <c r="G123" s="360"/>
      <c r="H123" s="374"/>
      <c r="I123" s="358">
        <f t="shared" si="3"/>
        <v>0</v>
      </c>
      <c r="J123" s="355"/>
      <c r="K123" s="355"/>
      <c r="T123" s="260"/>
    </row>
    <row r="124" spans="2:20" ht="13.5" thickBot="1" x14ac:dyDescent="0.25">
      <c r="B124" s="379" t="s">
        <v>430</v>
      </c>
      <c r="E124" s="362"/>
      <c r="F124" s="362"/>
      <c r="G124" s="362"/>
      <c r="H124" s="380"/>
      <c r="I124" s="358">
        <f t="shared" si="3"/>
        <v>0</v>
      </c>
      <c r="J124" s="355"/>
      <c r="K124" s="355"/>
      <c r="T124" s="260"/>
    </row>
    <row r="125" spans="2:20" ht="13.5" thickBot="1" x14ac:dyDescent="0.25">
      <c r="B125" s="11" t="s">
        <v>431</v>
      </c>
      <c r="E125" s="368">
        <f>SUM(E98:E124)</f>
        <v>0</v>
      </c>
      <c r="F125" s="368">
        <f>SUM(F98:F124)</f>
        <v>0</v>
      </c>
      <c r="G125" s="368">
        <f>SUM(G98:G124)</f>
        <v>0</v>
      </c>
      <c r="H125" s="381">
        <f>SUM(H98:H124)</f>
        <v>0</v>
      </c>
      <c r="I125" s="364">
        <f t="shared" si="3"/>
        <v>0</v>
      </c>
      <c r="J125" s="365"/>
      <c r="K125" s="365"/>
      <c r="T125" s="260"/>
    </row>
    <row r="126" spans="2:20" x14ac:dyDescent="0.2">
      <c r="B126" s="11"/>
      <c r="C126" s="9"/>
      <c r="D126" s="9"/>
      <c r="E126" s="370"/>
      <c r="F126" s="370"/>
      <c r="G126" s="370"/>
      <c r="H126" s="370"/>
      <c r="I126" s="382"/>
      <c r="J126" s="355"/>
      <c r="K126" s="355"/>
      <c r="T126" s="260"/>
    </row>
    <row r="127" spans="2:20" x14ac:dyDescent="0.2">
      <c r="B127" s="366" t="s">
        <v>432</v>
      </c>
      <c r="E127" s="362"/>
      <c r="F127" s="362"/>
      <c r="G127" s="362"/>
      <c r="H127" s="362"/>
      <c r="I127" s="357">
        <f t="shared" ref="I127:I133" si="4">SUM(E127:H127)</f>
        <v>0</v>
      </c>
      <c r="J127" s="355"/>
      <c r="K127" s="355"/>
      <c r="T127" s="260"/>
    </row>
    <row r="128" spans="2:20" x14ac:dyDescent="0.2">
      <c r="B128" s="366" t="s">
        <v>433</v>
      </c>
      <c r="E128" s="362"/>
      <c r="F128" s="362"/>
      <c r="G128" s="362"/>
      <c r="H128" s="362"/>
      <c r="I128" s="357">
        <f t="shared" si="4"/>
        <v>0</v>
      </c>
      <c r="J128" s="355"/>
      <c r="K128" s="355"/>
      <c r="T128" s="260"/>
    </row>
    <row r="129" spans="2:20" x14ac:dyDescent="0.2">
      <c r="B129" s="366" t="s">
        <v>434</v>
      </c>
      <c r="E129" s="362"/>
      <c r="F129" s="362"/>
      <c r="G129" s="362"/>
      <c r="H129" s="362"/>
      <c r="I129" s="357">
        <f t="shared" si="4"/>
        <v>0</v>
      </c>
      <c r="J129" s="355"/>
      <c r="K129" s="355"/>
      <c r="T129" s="260"/>
    </row>
    <row r="130" spans="2:20" x14ac:dyDescent="0.2">
      <c r="B130" s="356" t="s">
        <v>435</v>
      </c>
      <c r="E130" s="362"/>
      <c r="F130" s="362"/>
      <c r="G130" s="362"/>
      <c r="H130" s="362"/>
      <c r="I130" s="357">
        <f t="shared" si="4"/>
        <v>0</v>
      </c>
      <c r="J130" s="355"/>
      <c r="K130" s="355"/>
      <c r="T130" s="260"/>
    </row>
    <row r="131" spans="2:20" x14ac:dyDescent="0.2">
      <c r="B131" s="383" t="s">
        <v>436</v>
      </c>
      <c r="E131" s="362"/>
      <c r="F131" s="362"/>
      <c r="G131" s="362"/>
      <c r="H131" s="362"/>
      <c r="I131" s="357">
        <f t="shared" si="4"/>
        <v>0</v>
      </c>
      <c r="J131" s="355"/>
      <c r="K131" s="355"/>
      <c r="T131" s="260"/>
    </row>
    <row r="132" spans="2:20" ht="13.5" thickBot="1" x14ac:dyDescent="0.25">
      <c r="B132" s="361" t="s">
        <v>437</v>
      </c>
      <c r="E132" s="362"/>
      <c r="F132" s="362"/>
      <c r="G132" s="362"/>
      <c r="H132" s="362"/>
      <c r="I132" s="357">
        <f t="shared" si="4"/>
        <v>0</v>
      </c>
      <c r="J132" s="355"/>
      <c r="K132" s="355"/>
      <c r="T132" s="260"/>
    </row>
    <row r="133" spans="2:20" ht="13.5" thickBot="1" x14ac:dyDescent="0.25">
      <c r="B133" s="11" t="s">
        <v>438</v>
      </c>
      <c r="E133" s="368">
        <f>E125+SUM(E127:E132)</f>
        <v>0</v>
      </c>
      <c r="F133" s="368">
        <f>F125+SUM(F127:F132)</f>
        <v>0</v>
      </c>
      <c r="G133" s="368">
        <f>G125+SUM(G127:G132)</f>
        <v>0</v>
      </c>
      <c r="H133" s="381">
        <f>H125+SUM(H127:H132)</f>
        <v>0</v>
      </c>
      <c r="I133" s="364">
        <f t="shared" si="4"/>
        <v>0</v>
      </c>
      <c r="J133" s="365"/>
      <c r="K133" s="365"/>
      <c r="T133" s="260"/>
    </row>
    <row r="134" spans="2:20" x14ac:dyDescent="0.2">
      <c r="B134" s="11" t="s">
        <v>439</v>
      </c>
      <c r="E134" s="368">
        <f>E95-E133</f>
        <v>0</v>
      </c>
      <c r="F134" s="368">
        <f>F95-F133</f>
        <v>0</v>
      </c>
      <c r="G134" s="368">
        <f>G95-G133</f>
        <v>0</v>
      </c>
      <c r="H134" s="368">
        <f>H95-H133</f>
        <v>0</v>
      </c>
      <c r="I134" s="368">
        <f>I95-I133</f>
        <v>0</v>
      </c>
      <c r="J134" s="384"/>
      <c r="K134" s="384"/>
      <c r="T134" s="260"/>
    </row>
    <row r="135" spans="2:20" ht="12" customHeight="1" x14ac:dyDescent="0.2">
      <c r="B135" s="356" t="s">
        <v>440</v>
      </c>
      <c r="C135" s="385" t="s">
        <v>441</v>
      </c>
      <c r="D135" s="386" t="s">
        <v>504</v>
      </c>
      <c r="E135" s="360"/>
      <c r="F135" s="360"/>
      <c r="G135" s="360"/>
      <c r="H135" s="360"/>
      <c r="I135" s="357">
        <f>SUM(E135:H135)</f>
        <v>0</v>
      </c>
      <c r="J135" s="355"/>
      <c r="K135" s="355"/>
      <c r="T135" s="260"/>
    </row>
    <row r="136" spans="2:20" hidden="1" x14ac:dyDescent="0.2">
      <c r="B136" s="387"/>
      <c r="C136" s="388" t="s">
        <v>442</v>
      </c>
      <c r="D136" s="345"/>
      <c r="E136" s="389">
        <f>D136-E135</f>
        <v>0</v>
      </c>
      <c r="F136" s="389">
        <f>E136-F135</f>
        <v>0</v>
      </c>
      <c r="G136" s="389">
        <f>F136-G135</f>
        <v>0</v>
      </c>
      <c r="H136" s="389">
        <f>G136-H135</f>
        <v>0</v>
      </c>
      <c r="I136" s="390">
        <f>H136</f>
        <v>0</v>
      </c>
      <c r="J136" s="365"/>
      <c r="K136" s="365"/>
      <c r="T136" s="260"/>
    </row>
    <row r="137" spans="2:20" x14ac:dyDescent="0.2">
      <c r="B137" s="356" t="s">
        <v>443</v>
      </c>
      <c r="C137" s="385" t="s">
        <v>441</v>
      </c>
      <c r="D137" s="386" t="s">
        <v>504</v>
      </c>
      <c r="E137" s="360"/>
      <c r="F137" s="360"/>
      <c r="G137" s="360"/>
      <c r="H137" s="360"/>
      <c r="I137" s="357">
        <f>SUM(E137:H137)</f>
        <v>0</v>
      </c>
      <c r="J137" s="355"/>
      <c r="K137" s="355"/>
      <c r="T137" s="260"/>
    </row>
    <row r="138" spans="2:20" hidden="1" x14ac:dyDescent="0.2">
      <c r="B138" s="387"/>
      <c r="C138" s="388" t="s">
        <v>442</v>
      </c>
      <c r="D138" s="345"/>
      <c r="E138" s="389">
        <f>D138-E137</f>
        <v>0</v>
      </c>
      <c r="F138" s="389">
        <f>E138-F137</f>
        <v>0</v>
      </c>
      <c r="G138" s="389">
        <f>F138-G137</f>
        <v>0</v>
      </c>
      <c r="H138" s="389">
        <f>G138-H137</f>
        <v>0</v>
      </c>
      <c r="I138" s="390">
        <f>H138</f>
        <v>0</v>
      </c>
      <c r="J138" s="365"/>
      <c r="K138" s="365"/>
      <c r="T138" s="260"/>
    </row>
    <row r="139" spans="2:20" x14ac:dyDescent="0.2">
      <c r="B139" s="356" t="s">
        <v>444</v>
      </c>
      <c r="C139" s="385" t="s">
        <v>441</v>
      </c>
      <c r="D139" s="386" t="s">
        <v>504</v>
      </c>
      <c r="E139" s="360"/>
      <c r="F139" s="360"/>
      <c r="G139" s="360"/>
      <c r="H139" s="360"/>
      <c r="I139" s="357">
        <f>SUM(E139:H139)</f>
        <v>0</v>
      </c>
      <c r="J139" s="355"/>
      <c r="K139" s="355"/>
      <c r="T139" s="260"/>
    </row>
    <row r="140" spans="2:20" hidden="1" x14ac:dyDescent="0.2">
      <c r="B140" s="387"/>
      <c r="C140" s="388" t="s">
        <v>442</v>
      </c>
      <c r="D140" s="345"/>
      <c r="E140" s="389">
        <f>D140-E139</f>
        <v>0</v>
      </c>
      <c r="F140" s="389">
        <f>E140-F139</f>
        <v>0</v>
      </c>
      <c r="G140" s="389">
        <f>F140-G139</f>
        <v>0</v>
      </c>
      <c r="H140" s="389">
        <f>G140-H139</f>
        <v>0</v>
      </c>
      <c r="I140" s="390">
        <f>H140</f>
        <v>0</v>
      </c>
      <c r="J140" s="365"/>
      <c r="K140" s="365"/>
      <c r="T140" s="260"/>
    </row>
    <row r="141" spans="2:20" x14ac:dyDescent="0.2">
      <c r="B141" s="356" t="s">
        <v>445</v>
      </c>
      <c r="C141" s="385" t="s">
        <v>441</v>
      </c>
      <c r="D141" s="386" t="s">
        <v>504</v>
      </c>
      <c r="E141" s="360"/>
      <c r="F141" s="360"/>
      <c r="G141" s="360"/>
      <c r="H141" s="360"/>
      <c r="I141" s="357">
        <f>SUM(E141:H141)</f>
        <v>0</v>
      </c>
      <c r="J141" s="355"/>
      <c r="K141" s="355"/>
      <c r="T141" s="260"/>
    </row>
    <row r="142" spans="2:20" hidden="1" x14ac:dyDescent="0.2">
      <c r="B142" s="387"/>
      <c r="C142" s="388" t="s">
        <v>442</v>
      </c>
      <c r="D142" s="345"/>
      <c r="E142" s="389">
        <f>D142-E141</f>
        <v>0</v>
      </c>
      <c r="F142" s="389">
        <f>E142-F141</f>
        <v>0</v>
      </c>
      <c r="G142" s="389">
        <f>F142-G141</f>
        <v>0</v>
      </c>
      <c r="H142" s="389">
        <f>G142-H141</f>
        <v>0</v>
      </c>
      <c r="I142" s="390">
        <f>H142</f>
        <v>0</v>
      </c>
      <c r="J142" s="365"/>
      <c r="K142" s="365"/>
      <c r="T142" s="260"/>
    </row>
    <row r="143" spans="2:20" x14ac:dyDescent="0.2">
      <c r="B143" s="356" t="s">
        <v>516</v>
      </c>
      <c r="C143" s="385" t="s">
        <v>441</v>
      </c>
      <c r="D143" s="386" t="s">
        <v>504</v>
      </c>
      <c r="E143" s="360"/>
      <c r="F143" s="360"/>
      <c r="G143" s="360"/>
      <c r="H143" s="360"/>
      <c r="I143" s="357">
        <f>SUM(E143:H143)</f>
        <v>0</v>
      </c>
      <c r="J143" s="355"/>
      <c r="K143" s="355"/>
      <c r="T143" s="260"/>
    </row>
    <row r="144" spans="2:20" hidden="1" x14ac:dyDescent="0.2">
      <c r="B144" s="387"/>
      <c r="C144" s="388" t="s">
        <v>442</v>
      </c>
      <c r="D144" s="345"/>
      <c r="E144" s="389">
        <f>D144-E143</f>
        <v>0</v>
      </c>
      <c r="F144" s="389">
        <f>E144-F143</f>
        <v>0</v>
      </c>
      <c r="G144" s="389">
        <f>F144-G143</f>
        <v>0</v>
      </c>
      <c r="H144" s="389">
        <f>G144-H143</f>
        <v>0</v>
      </c>
      <c r="I144" s="390">
        <f>H144</f>
        <v>0</v>
      </c>
      <c r="J144" s="365"/>
      <c r="K144" s="365"/>
      <c r="T144" s="260"/>
    </row>
    <row r="145" spans="2:20" x14ac:dyDescent="0.2">
      <c r="B145" s="356" t="s">
        <v>447</v>
      </c>
      <c r="C145" s="385" t="s">
        <v>441</v>
      </c>
      <c r="D145" s="386" t="s">
        <v>504</v>
      </c>
      <c r="E145" s="360"/>
      <c r="F145" s="360"/>
      <c r="G145" s="360"/>
      <c r="H145" s="360"/>
      <c r="I145" s="357">
        <f>SUM(E145:H145)</f>
        <v>0</v>
      </c>
      <c r="J145" s="365"/>
      <c r="K145" s="365"/>
      <c r="T145" s="260"/>
    </row>
    <row r="146" spans="2:20" hidden="1" x14ac:dyDescent="0.2">
      <c r="B146" s="387"/>
      <c r="C146" s="388" t="s">
        <v>442</v>
      </c>
      <c r="D146" s="345"/>
      <c r="E146" s="389">
        <f>D146-E145</f>
        <v>0</v>
      </c>
      <c r="F146" s="389">
        <f>E146-F145</f>
        <v>0</v>
      </c>
      <c r="G146" s="389">
        <f>F146-G145</f>
        <v>0</v>
      </c>
      <c r="H146" s="389">
        <f>G146-H145</f>
        <v>0</v>
      </c>
      <c r="I146" s="390">
        <f>H146</f>
        <v>0</v>
      </c>
      <c r="J146" s="365"/>
      <c r="K146" s="365"/>
      <c r="T146" s="260"/>
    </row>
    <row r="147" spans="2:20" x14ac:dyDescent="0.2">
      <c r="B147" s="356" t="s">
        <v>512</v>
      </c>
      <c r="C147" s="385" t="s">
        <v>441</v>
      </c>
      <c r="D147" s="386" t="s">
        <v>504</v>
      </c>
      <c r="E147" s="360"/>
      <c r="F147" s="360"/>
      <c r="G147" s="360"/>
      <c r="H147" s="360"/>
      <c r="I147" s="357">
        <f>SUM(E147:H147)</f>
        <v>0</v>
      </c>
      <c r="J147" s="365"/>
      <c r="K147" s="365"/>
      <c r="T147" s="260"/>
    </row>
    <row r="148" spans="2:20" hidden="1" x14ac:dyDescent="0.2">
      <c r="B148" s="387"/>
      <c r="C148" s="388" t="s">
        <v>442</v>
      </c>
      <c r="D148" s="345"/>
      <c r="E148" s="389">
        <f>D148-E147</f>
        <v>0</v>
      </c>
      <c r="F148" s="389">
        <f>E148-F147</f>
        <v>0</v>
      </c>
      <c r="G148" s="389">
        <f>F148-G147</f>
        <v>0</v>
      </c>
      <c r="H148" s="389">
        <f>G148-H147</f>
        <v>0</v>
      </c>
      <c r="I148" s="390">
        <f>H148</f>
        <v>0</v>
      </c>
      <c r="J148" s="365"/>
      <c r="K148" s="365"/>
      <c r="T148" s="260"/>
    </row>
    <row r="149" spans="2:20" x14ac:dyDescent="0.2">
      <c r="B149" s="356" t="s">
        <v>513</v>
      </c>
      <c r="C149" s="385" t="s">
        <v>441</v>
      </c>
      <c r="D149" s="386" t="s">
        <v>504</v>
      </c>
      <c r="E149" s="360"/>
      <c r="F149" s="360"/>
      <c r="G149" s="360"/>
      <c r="H149" s="360"/>
      <c r="I149" s="357">
        <f>SUM(E149:H149)</f>
        <v>0</v>
      </c>
      <c r="J149" s="365"/>
      <c r="K149" s="365"/>
      <c r="T149" s="260"/>
    </row>
    <row r="150" spans="2:20" hidden="1" x14ac:dyDescent="0.2">
      <c r="B150" s="387"/>
      <c r="C150" s="388" t="s">
        <v>442</v>
      </c>
      <c r="D150" s="345"/>
      <c r="E150" s="389">
        <f>D150-E149</f>
        <v>0</v>
      </c>
      <c r="F150" s="389">
        <f>E150-F149</f>
        <v>0</v>
      </c>
      <c r="G150" s="389">
        <f>F150-G149</f>
        <v>0</v>
      </c>
      <c r="H150" s="389">
        <f>G150-H149</f>
        <v>0</v>
      </c>
      <c r="I150" s="390">
        <f>H150</f>
        <v>0</v>
      </c>
      <c r="J150" s="365"/>
      <c r="K150" s="365"/>
      <c r="T150" s="260"/>
    </row>
    <row r="151" spans="2:20" x14ac:dyDescent="0.2">
      <c r="B151" s="356" t="s">
        <v>514</v>
      </c>
      <c r="C151" s="385" t="s">
        <v>441</v>
      </c>
      <c r="D151" s="386" t="s">
        <v>504</v>
      </c>
      <c r="E151" s="360"/>
      <c r="F151" s="360"/>
      <c r="G151" s="360"/>
      <c r="H151" s="360"/>
      <c r="I151" s="357">
        <f>SUM(E151:H151)</f>
        <v>0</v>
      </c>
      <c r="J151" s="365"/>
      <c r="K151" s="365"/>
      <c r="T151" s="260"/>
    </row>
    <row r="152" spans="2:20" hidden="1" x14ac:dyDescent="0.2">
      <c r="B152" s="387"/>
      <c r="C152" s="388" t="s">
        <v>442</v>
      </c>
      <c r="D152" s="345"/>
      <c r="E152" s="389">
        <f>D152-E151</f>
        <v>0</v>
      </c>
      <c r="F152" s="389">
        <f>E152-F151</f>
        <v>0</v>
      </c>
      <c r="G152" s="389">
        <f>F152-G151</f>
        <v>0</v>
      </c>
      <c r="H152" s="389">
        <f>G152-H151</f>
        <v>0</v>
      </c>
      <c r="I152" s="390">
        <f>H152</f>
        <v>0</v>
      </c>
      <c r="J152" s="365"/>
      <c r="K152" s="365"/>
      <c r="T152" s="260"/>
    </row>
    <row r="153" spans="2:20" x14ac:dyDescent="0.2">
      <c r="B153" s="356" t="s">
        <v>515</v>
      </c>
      <c r="C153" s="385" t="s">
        <v>441</v>
      </c>
      <c r="D153" s="386" t="s">
        <v>504</v>
      </c>
      <c r="E153" s="360"/>
      <c r="F153" s="360"/>
      <c r="G153" s="360"/>
      <c r="H153" s="360"/>
      <c r="I153" s="357">
        <f>SUM(E153:H153)</f>
        <v>0</v>
      </c>
      <c r="J153" s="365"/>
      <c r="K153" s="365"/>
      <c r="T153" s="260"/>
    </row>
    <row r="154" spans="2:20" hidden="1" x14ac:dyDescent="0.2">
      <c r="B154" s="387"/>
      <c r="C154" s="388" t="s">
        <v>442</v>
      </c>
      <c r="D154" s="345"/>
      <c r="E154" s="389">
        <f>D154-E153</f>
        <v>0</v>
      </c>
      <c r="F154" s="389">
        <f>E154-F153</f>
        <v>0</v>
      </c>
      <c r="G154" s="389">
        <f>F154-G153</f>
        <v>0</v>
      </c>
      <c r="H154" s="389">
        <f>G154-H153</f>
        <v>0</v>
      </c>
      <c r="I154" s="390">
        <f>H154</f>
        <v>0</v>
      </c>
      <c r="J154" s="365"/>
      <c r="K154" s="365"/>
      <c r="T154" s="260"/>
    </row>
    <row r="155" spans="2:20" ht="13.5" thickBot="1" x14ac:dyDescent="0.25">
      <c r="B155" s="11" t="s">
        <v>448</v>
      </c>
      <c r="E155" s="368">
        <f>E134-(E135+E137+E139+E141+E143+E153)</f>
        <v>0</v>
      </c>
      <c r="F155" s="368">
        <f>F134-(F135+F137+F139+F141+F143+F153)</f>
        <v>0</v>
      </c>
      <c r="G155" s="368">
        <f>G134-(G135+G137+G139+G141+G143+G153)</f>
        <v>0</v>
      </c>
      <c r="H155" s="368">
        <f>H134-(H135+H137+H139+H141+H143+H153)</f>
        <v>0</v>
      </c>
      <c r="I155" s="368">
        <f>I134-(I135+I137+I139+I141+I143+I153)</f>
        <v>0</v>
      </c>
      <c r="J155" s="384"/>
      <c r="K155" s="384"/>
      <c r="T155" s="260"/>
    </row>
    <row r="156" spans="2:20" ht="13.5" thickBot="1" x14ac:dyDescent="0.25">
      <c r="B156" s="391" t="s">
        <v>449</v>
      </c>
      <c r="E156" s="368">
        <f>E80-E155</f>
        <v>0</v>
      </c>
      <c r="F156" s="368">
        <f>F80-F155</f>
        <v>0</v>
      </c>
      <c r="G156" s="368">
        <f>G80-G155</f>
        <v>0</v>
      </c>
      <c r="H156" s="381">
        <f>H80-H155</f>
        <v>0</v>
      </c>
      <c r="I156" s="364">
        <f>I80-I155</f>
        <v>0</v>
      </c>
      <c r="J156" s="365"/>
      <c r="K156" s="365"/>
      <c r="T156" s="260"/>
    </row>
    <row r="157" spans="2:20" x14ac:dyDescent="0.2">
      <c r="J157" s="151"/>
      <c r="K157" s="392"/>
      <c r="T157" s="260"/>
    </row>
    <row r="158" spans="2:20" x14ac:dyDescent="0.2">
      <c r="J158" s="393"/>
      <c r="K158" s="339"/>
    </row>
    <row r="159" spans="2:20" x14ac:dyDescent="0.2">
      <c r="J159" s="393"/>
      <c r="K159" s="339"/>
    </row>
    <row r="160" spans="2:20" x14ac:dyDescent="0.2">
      <c r="J160" s="393"/>
      <c r="K160" s="339"/>
    </row>
    <row r="161" spans="10:20" x14ac:dyDescent="0.2">
      <c r="J161" s="393"/>
      <c r="K161" s="339"/>
    </row>
    <row r="162" spans="10:20" x14ac:dyDescent="0.2">
      <c r="J162" s="151"/>
      <c r="K162" s="392"/>
    </row>
    <row r="163" spans="10:20" x14ac:dyDescent="0.2">
      <c r="J163" s="351"/>
      <c r="K163" s="351"/>
    </row>
    <row r="164" spans="10:20" x14ac:dyDescent="0.2">
      <c r="J164" s="339"/>
      <c r="K164" s="339"/>
    </row>
    <row r="165" spans="10:20" x14ac:dyDescent="0.2">
      <c r="J165" s="339"/>
      <c r="K165" s="339"/>
    </row>
    <row r="166" spans="10:20" x14ac:dyDescent="0.2">
      <c r="J166" s="394"/>
      <c r="K166" s="394"/>
    </row>
    <row r="167" spans="10:20" x14ac:dyDescent="0.2">
      <c r="J167" s="301"/>
      <c r="K167" s="301"/>
    </row>
    <row r="168" spans="10:20" x14ac:dyDescent="0.2">
      <c r="J168" s="301"/>
      <c r="K168" s="301"/>
    </row>
    <row r="169" spans="10:20" x14ac:dyDescent="0.2">
      <c r="J169" s="151"/>
      <c r="K169" s="392"/>
    </row>
    <row r="170" spans="10:20" x14ac:dyDescent="0.2">
      <c r="J170" s="339"/>
      <c r="K170" s="339"/>
      <c r="T170" s="395"/>
    </row>
    <row r="171" spans="10:20" x14ac:dyDescent="0.2">
      <c r="J171" s="339"/>
      <c r="K171" s="339"/>
      <c r="T171" s="395"/>
    </row>
    <row r="172" spans="10:20" x14ac:dyDescent="0.2">
      <c r="J172" s="394"/>
      <c r="K172" s="394"/>
      <c r="T172" s="395"/>
    </row>
    <row r="173" spans="10:20" x14ac:dyDescent="0.2">
      <c r="J173" s="301"/>
      <c r="K173" s="301"/>
      <c r="T173" s="395"/>
    </row>
    <row r="174" spans="10:20" x14ac:dyDescent="0.2">
      <c r="J174" s="301"/>
      <c r="K174" s="301"/>
    </row>
    <row r="175" spans="10:20" x14ac:dyDescent="0.2">
      <c r="J175" s="151"/>
      <c r="K175" s="392"/>
    </row>
    <row r="176" spans="10:20" x14ac:dyDescent="0.2">
      <c r="J176" s="339"/>
      <c r="K176" s="339"/>
    </row>
    <row r="177" spans="10:11" x14ac:dyDescent="0.2">
      <c r="J177" s="339"/>
      <c r="K177" s="339"/>
    </row>
    <row r="178" spans="10:11" x14ac:dyDescent="0.2">
      <c r="J178" s="394"/>
      <c r="K178" s="394"/>
    </row>
    <row r="179" spans="10:11" x14ac:dyDescent="0.2">
      <c r="J179" s="301"/>
      <c r="K179" s="301"/>
    </row>
    <row r="180" spans="10:11" x14ac:dyDescent="0.2">
      <c r="J180" s="301"/>
      <c r="K180" s="301"/>
    </row>
    <row r="181" spans="10:11" x14ac:dyDescent="0.2">
      <c r="J181" s="151"/>
      <c r="K181" s="392"/>
    </row>
    <row r="182" spans="10:11" x14ac:dyDescent="0.2">
      <c r="J182" s="339"/>
      <c r="K182" s="339"/>
    </row>
    <row r="183" spans="10:11" x14ac:dyDescent="0.2">
      <c r="J183" s="339"/>
      <c r="K183" s="339"/>
    </row>
    <row r="184" spans="10:11" x14ac:dyDescent="0.2">
      <c r="J184" s="394"/>
      <c r="K184" s="394"/>
    </row>
    <row r="185" spans="10:11" x14ac:dyDescent="0.2">
      <c r="J185" s="301"/>
      <c r="K185" s="301"/>
    </row>
    <row r="186" spans="10:11" x14ac:dyDescent="0.2">
      <c r="J186" s="301"/>
      <c r="K186" s="301"/>
    </row>
    <row r="187" spans="10:11" x14ac:dyDescent="0.2">
      <c r="J187" s="301"/>
      <c r="K187" s="301"/>
    </row>
    <row r="188" spans="10:11" x14ac:dyDescent="0.2">
      <c r="J188" s="301"/>
      <c r="K188" s="301"/>
    </row>
    <row r="189" spans="10:11" x14ac:dyDescent="0.2">
      <c r="J189" s="301"/>
      <c r="K189" s="301"/>
    </row>
    <row r="190" spans="10:11" x14ac:dyDescent="0.2">
      <c r="J190" s="301"/>
      <c r="K190" s="301"/>
    </row>
    <row r="191" spans="10:11" x14ac:dyDescent="0.2">
      <c r="J191" s="301"/>
      <c r="K191" s="301"/>
    </row>
    <row r="192" spans="10:11" x14ac:dyDescent="0.2">
      <c r="J192" s="301"/>
      <c r="K192" s="301"/>
    </row>
    <row r="193" spans="10:11" x14ac:dyDescent="0.2">
      <c r="J193" s="301"/>
      <c r="K193" s="301"/>
    </row>
    <row r="194" spans="10:11" x14ac:dyDescent="0.2">
      <c r="J194" s="301"/>
      <c r="K194" s="301"/>
    </row>
    <row r="195" spans="10:11" x14ac:dyDescent="0.2">
      <c r="J195" s="301"/>
      <c r="K195" s="301"/>
    </row>
    <row r="196" spans="10:11" x14ac:dyDescent="0.2">
      <c r="J196" s="301"/>
      <c r="K196" s="301"/>
    </row>
    <row r="197" spans="10:11" x14ac:dyDescent="0.2">
      <c r="J197" s="301"/>
      <c r="K197" s="301"/>
    </row>
    <row r="198" spans="10:11" x14ac:dyDescent="0.2">
      <c r="J198" s="301"/>
      <c r="K198" s="301"/>
    </row>
    <row r="199" spans="10:11" x14ac:dyDescent="0.2">
      <c r="J199" s="301"/>
      <c r="K199" s="301"/>
    </row>
    <row r="200" spans="10:11" x14ac:dyDescent="0.2">
      <c r="J200" s="301"/>
      <c r="K200" s="301"/>
    </row>
    <row r="201" spans="10:11" x14ac:dyDescent="0.2">
      <c r="J201" s="301"/>
      <c r="K201" s="301"/>
    </row>
    <row r="202" spans="10:11" x14ac:dyDescent="0.2">
      <c r="J202" s="301"/>
      <c r="K202" s="301"/>
    </row>
    <row r="203" spans="10:11" x14ac:dyDescent="0.2">
      <c r="J203" s="301"/>
      <c r="K203" s="301"/>
    </row>
    <row r="204" spans="10:11" x14ac:dyDescent="0.2">
      <c r="J204" s="301"/>
      <c r="K204" s="301"/>
    </row>
    <row r="205" spans="10:11" x14ac:dyDescent="0.2">
      <c r="J205" s="301"/>
      <c r="K205" s="301"/>
    </row>
    <row r="206" spans="10:11" x14ac:dyDescent="0.2">
      <c r="J206" s="301"/>
      <c r="K206" s="301"/>
    </row>
    <row r="207" spans="10:11" x14ac:dyDescent="0.2">
      <c r="J207" s="301"/>
      <c r="K207" s="301"/>
    </row>
    <row r="208" spans="10:11" x14ac:dyDescent="0.2">
      <c r="J208" s="301"/>
      <c r="K208" s="301"/>
    </row>
    <row r="209" spans="10:11" x14ac:dyDescent="0.2">
      <c r="J209" s="151"/>
      <c r="K209" s="151"/>
    </row>
    <row r="210" spans="10:11" x14ac:dyDescent="0.2">
      <c r="J210" s="339"/>
      <c r="K210" s="339"/>
    </row>
    <row r="211" spans="10:11" x14ac:dyDescent="0.2">
      <c r="J211" s="396"/>
      <c r="K211" s="396"/>
    </row>
    <row r="212" spans="10:11" x14ac:dyDescent="0.2">
      <c r="J212" s="301"/>
      <c r="K212" s="301"/>
    </row>
    <row r="213" spans="10:11" x14ac:dyDescent="0.2">
      <c r="J213" s="301"/>
      <c r="K213" s="301"/>
    </row>
    <row r="214" spans="10:11" x14ac:dyDescent="0.2">
      <c r="J214" s="339"/>
      <c r="K214" s="339"/>
    </row>
    <row r="215" spans="10:11" x14ac:dyDescent="0.2">
      <c r="J215" s="396"/>
      <c r="K215" s="396"/>
    </row>
    <row r="216" spans="10:11" x14ac:dyDescent="0.2">
      <c r="J216" s="301"/>
      <c r="K216" s="301"/>
    </row>
    <row r="217" spans="10:11" x14ac:dyDescent="0.2">
      <c r="J217" s="301"/>
      <c r="K217" s="301"/>
    </row>
    <row r="218" spans="10:11" x14ac:dyDescent="0.2">
      <c r="J218" s="339"/>
      <c r="K218" s="339"/>
    </row>
    <row r="219" spans="10:11" x14ac:dyDescent="0.2">
      <c r="J219" s="396"/>
      <c r="K219" s="396"/>
    </row>
    <row r="220" spans="10:11" x14ac:dyDescent="0.2">
      <c r="J220" s="301"/>
      <c r="K220" s="301"/>
    </row>
    <row r="221" spans="10:11" x14ac:dyDescent="0.2">
      <c r="J221" s="301"/>
      <c r="K221" s="301"/>
    </row>
    <row r="222" spans="10:11" x14ac:dyDescent="0.2">
      <c r="J222" s="301"/>
      <c r="K222" s="301"/>
    </row>
    <row r="223" spans="10:11" x14ac:dyDescent="0.2">
      <c r="J223" s="301"/>
      <c r="K223" s="301"/>
    </row>
    <row r="224" spans="10:11" x14ac:dyDescent="0.2">
      <c r="J224" s="339"/>
      <c r="K224" s="339"/>
    </row>
    <row r="225" spans="2:20" x14ac:dyDescent="0.2">
      <c r="J225" s="339"/>
      <c r="K225" s="339"/>
    </row>
    <row r="226" spans="2:20" x14ac:dyDescent="0.2">
      <c r="J226" s="339"/>
      <c r="K226" s="339"/>
    </row>
    <row r="227" spans="2:20" x14ac:dyDescent="0.2">
      <c r="J227" s="339"/>
      <c r="K227" s="339"/>
    </row>
    <row r="228" spans="2:20" x14ac:dyDescent="0.2">
      <c r="J228" s="339"/>
      <c r="K228" s="339"/>
    </row>
    <row r="229" spans="2:20" x14ac:dyDescent="0.2">
      <c r="J229" s="339"/>
      <c r="K229" s="339"/>
    </row>
    <row r="230" spans="2:20" x14ac:dyDescent="0.2">
      <c r="J230" s="301"/>
      <c r="K230" s="301"/>
    </row>
    <row r="231" spans="2:20" x14ac:dyDescent="0.2">
      <c r="B231" s="397"/>
      <c r="C231" s="260"/>
      <c r="D231" s="260"/>
      <c r="E231" s="398"/>
      <c r="F231" s="284"/>
      <c r="G231" s="284"/>
      <c r="H231" s="284"/>
      <c r="I231" s="285"/>
      <c r="J231" s="301"/>
      <c r="K231" s="301"/>
    </row>
    <row r="232" spans="2:20" x14ac:dyDescent="0.2">
      <c r="B232" s="260"/>
      <c r="C232" s="260"/>
      <c r="D232" s="260"/>
      <c r="E232" s="399"/>
      <c r="F232" s="399"/>
      <c r="G232" s="399"/>
      <c r="H232" s="399"/>
      <c r="I232" s="400"/>
      <c r="J232" s="339"/>
      <c r="K232" s="339"/>
      <c r="T232" s="260"/>
    </row>
    <row r="233" spans="2:20" x14ac:dyDescent="0.2">
      <c r="B233" s="260"/>
      <c r="C233" s="260"/>
      <c r="D233" s="260"/>
      <c r="E233" s="401"/>
      <c r="F233" s="401"/>
      <c r="G233" s="401"/>
      <c r="H233" s="401"/>
      <c r="I233" s="402"/>
      <c r="J233" s="351"/>
      <c r="K233" s="351"/>
      <c r="T233" s="260"/>
    </row>
    <row r="234" spans="2:20" x14ac:dyDescent="0.2">
      <c r="B234" s="260"/>
      <c r="C234" s="260"/>
      <c r="D234" s="260"/>
      <c r="E234" s="339"/>
      <c r="F234" s="339"/>
      <c r="G234" s="339"/>
      <c r="H234" s="339"/>
      <c r="I234" s="339"/>
      <c r="J234" s="339"/>
      <c r="K234" s="339"/>
      <c r="T234" s="260"/>
    </row>
    <row r="235" spans="2:20" x14ac:dyDescent="0.2">
      <c r="B235" s="260"/>
      <c r="C235" s="260"/>
      <c r="D235" s="260"/>
      <c r="E235" s="339"/>
      <c r="F235" s="339"/>
      <c r="G235" s="339"/>
      <c r="H235" s="339"/>
      <c r="I235" s="339"/>
      <c r="J235" s="339"/>
      <c r="K235" s="339"/>
      <c r="T235" s="260"/>
    </row>
    <row r="236" spans="2:20" x14ac:dyDescent="0.2">
      <c r="B236" s="397"/>
      <c r="C236" s="260"/>
      <c r="D236" s="260"/>
      <c r="E236" s="284"/>
      <c r="F236" s="284"/>
      <c r="G236" s="284"/>
      <c r="H236" s="284"/>
      <c r="I236" s="285"/>
      <c r="J236" s="301"/>
      <c r="K236" s="301"/>
      <c r="T236" s="260"/>
    </row>
    <row r="237" spans="2:20" x14ac:dyDescent="0.2">
      <c r="B237" s="260"/>
      <c r="C237" s="260"/>
      <c r="D237" s="260"/>
      <c r="E237" s="399"/>
      <c r="F237" s="399"/>
      <c r="G237" s="399"/>
      <c r="H237" s="399"/>
      <c r="I237" s="400"/>
      <c r="J237" s="339"/>
      <c r="K237" s="339"/>
      <c r="T237" s="260"/>
    </row>
    <row r="238" spans="2:20" x14ac:dyDescent="0.2">
      <c r="B238" s="260"/>
      <c r="C238" s="260"/>
      <c r="D238" s="260"/>
      <c r="E238" s="399"/>
      <c r="F238" s="399"/>
      <c r="G238" s="399"/>
      <c r="H238" s="399"/>
      <c r="I238" s="400"/>
      <c r="J238" s="339"/>
      <c r="K238" s="339"/>
      <c r="T238" s="260"/>
    </row>
    <row r="239" spans="2:20" x14ac:dyDescent="0.2">
      <c r="B239" s="260"/>
      <c r="C239" s="260"/>
      <c r="D239" s="260"/>
      <c r="E239" s="399"/>
      <c r="F239" s="399"/>
      <c r="G239" s="399"/>
      <c r="H239" s="399"/>
      <c r="I239" s="400"/>
      <c r="J239" s="339"/>
      <c r="K239" s="339"/>
    </row>
    <row r="240" spans="2:20" x14ac:dyDescent="0.2">
      <c r="B240" s="260"/>
      <c r="C240" s="260"/>
      <c r="D240" s="260"/>
      <c r="E240" s="399"/>
      <c r="F240" s="399"/>
      <c r="G240" s="399"/>
      <c r="H240" s="399"/>
      <c r="I240" s="399"/>
      <c r="J240" s="403"/>
      <c r="K240" s="403"/>
    </row>
    <row r="241" spans="2:11" x14ac:dyDescent="0.2">
      <c r="B241" s="260"/>
      <c r="C241" s="260"/>
      <c r="D241" s="260"/>
      <c r="E241" s="399"/>
      <c r="F241" s="399"/>
      <c r="G241" s="399"/>
      <c r="H241" s="399"/>
      <c r="I241" s="399"/>
      <c r="J241" s="403"/>
      <c r="K241" s="403"/>
    </row>
    <row r="242" spans="2:11" x14ac:dyDescent="0.2">
      <c r="B242" s="260"/>
      <c r="C242" s="260"/>
      <c r="D242" s="260"/>
      <c r="E242" s="260"/>
      <c r="F242" s="260"/>
      <c r="G242" s="260"/>
      <c r="H242" s="260"/>
      <c r="I242" s="260"/>
      <c r="J242" s="395"/>
      <c r="K242" s="395"/>
    </row>
    <row r="243" spans="2:11" x14ac:dyDescent="0.2">
      <c r="B243" s="260"/>
      <c r="C243" s="260"/>
      <c r="D243" s="260"/>
      <c r="E243" s="260"/>
      <c r="F243" s="260"/>
      <c r="G243" s="260"/>
      <c r="H243" s="260"/>
      <c r="I243" s="260"/>
      <c r="J243" s="395"/>
      <c r="K243" s="395"/>
    </row>
    <row r="244" spans="2:11" x14ac:dyDescent="0.2">
      <c r="B244" s="260"/>
      <c r="C244" s="260"/>
      <c r="D244" s="260"/>
      <c r="E244" s="260"/>
      <c r="F244" s="260"/>
      <c r="G244" s="260"/>
      <c r="H244" s="260"/>
      <c r="I244" s="260"/>
      <c r="J244" s="395"/>
      <c r="K244" s="395"/>
    </row>
    <row r="245" spans="2:11" x14ac:dyDescent="0.2">
      <c r="J245" s="404"/>
      <c r="K245" s="404"/>
    </row>
    <row r="246" spans="2:11" x14ac:dyDescent="0.2">
      <c r="J246" s="404"/>
      <c r="K246" s="404"/>
    </row>
    <row r="247" spans="2:11" x14ac:dyDescent="0.2">
      <c r="J247" s="404"/>
      <c r="K247" s="404"/>
    </row>
    <row r="248" spans="2:11" x14ac:dyDescent="0.2">
      <c r="J248" s="404"/>
      <c r="K248" s="404"/>
    </row>
    <row r="249" spans="2:11" x14ac:dyDescent="0.2">
      <c r="J249" s="404"/>
      <c r="K249" s="404"/>
    </row>
    <row r="250" spans="2:11" x14ac:dyDescent="0.2">
      <c r="J250" s="404"/>
      <c r="K250" s="404"/>
    </row>
    <row r="251" spans="2:11" x14ac:dyDescent="0.2">
      <c r="J251" s="404"/>
      <c r="K251" s="404"/>
    </row>
    <row r="252" spans="2:11" x14ac:dyDescent="0.2">
      <c r="J252" s="404"/>
      <c r="K252" s="404"/>
    </row>
    <row r="253" spans="2:11" x14ac:dyDescent="0.2">
      <c r="J253" s="404"/>
      <c r="K253" s="404"/>
    </row>
    <row r="254" spans="2:11" x14ac:dyDescent="0.2">
      <c r="J254" s="404"/>
      <c r="K254" s="404"/>
    </row>
    <row r="255" spans="2:11" x14ac:dyDescent="0.2">
      <c r="J255" s="404"/>
      <c r="K255" s="404"/>
    </row>
    <row r="256" spans="2:11" x14ac:dyDescent="0.2">
      <c r="J256" s="404"/>
      <c r="K256" s="404"/>
    </row>
    <row r="257" spans="10:11" x14ac:dyDescent="0.2">
      <c r="J257" s="404"/>
      <c r="K257" s="404"/>
    </row>
  </sheetData>
  <mergeCells count="3">
    <mergeCell ref="B78:D78"/>
    <mergeCell ref="E3:G3"/>
    <mergeCell ref="F79:H79"/>
  </mergeCells>
  <phoneticPr fontId="38" type="noConversion"/>
  <conditionalFormatting sqref="I9:I10 I15:I16 I21:I22 I27:I28 I33:I34 I39:I40 I45 I50 I55 I59 I63">
    <cfRule type="expression" dxfId="0" priority="1" stopIfTrue="1">
      <formula>ISERROR(I9)</formula>
    </cfRule>
  </conditionalFormatting>
  <pageMargins left="1.5" right="0.75" top="1" bottom="1" header="0.5" footer="0.5"/>
  <pageSetup scale="68" orientation="portrait" horizontalDpi="300" verticalDpi="300" r:id="rId1"/>
  <headerFooter alignWithMargins="0">
    <oddHeader>&amp;R&amp;D
&amp;T
&amp;F
&amp;A</oddHeader>
    <oddFooter>&amp;C&amp;8Version 1.13
08/31/05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66"/>
  <sheetViews>
    <sheetView zoomScaleNormal="100" workbookViewId="0">
      <selection activeCell="E25" sqref="E25:F25"/>
    </sheetView>
  </sheetViews>
  <sheetFormatPr defaultColWidth="9.140625" defaultRowHeight="12.75" x14ac:dyDescent="0.2"/>
  <cols>
    <col min="1" max="1" width="2.42578125" style="960" customWidth="1"/>
    <col min="2" max="2" width="16.85546875" style="960" customWidth="1"/>
    <col min="3" max="3" width="16.28515625" style="960" customWidth="1"/>
    <col min="4" max="4" width="12.85546875" style="960" customWidth="1"/>
    <col min="5" max="5" width="2.28515625" style="960" customWidth="1"/>
    <col min="6" max="6" width="8" style="960" customWidth="1"/>
    <col min="7" max="7" width="19.42578125" style="960" customWidth="1"/>
    <col min="8" max="8" width="15.7109375" style="960" customWidth="1"/>
    <col min="9" max="9" width="12" style="960" customWidth="1"/>
    <col min="10" max="10" width="10.85546875" style="960" customWidth="1"/>
    <col min="11" max="11" width="11.85546875" style="960" customWidth="1"/>
    <col min="12" max="12" width="11.5703125" style="960" customWidth="1"/>
    <col min="13" max="13" width="14.85546875" style="960" customWidth="1"/>
    <col min="14" max="14" width="11.85546875" style="960" customWidth="1"/>
    <col min="15" max="15" width="10.140625" style="960" bestFit="1" customWidth="1"/>
    <col min="16" max="16" width="2.42578125" style="960" customWidth="1"/>
    <col min="17" max="17" width="31" style="960" customWidth="1"/>
    <col min="18" max="26" width="31" style="960" hidden="1" customWidth="1"/>
    <col min="27" max="27" width="31" style="960" customWidth="1"/>
    <col min="28" max="16384" width="9.140625" style="960"/>
  </cols>
  <sheetData>
    <row r="2" spans="2:26" ht="15.75" customHeight="1" x14ac:dyDescent="0.2">
      <c r="D2" s="961"/>
      <c r="E2" s="961"/>
      <c r="F2" s="961"/>
      <c r="G2" s="1290" t="s">
        <v>559</v>
      </c>
      <c r="H2" s="1290"/>
      <c r="I2" s="1290"/>
      <c r="J2" s="962"/>
      <c r="K2" s="962"/>
    </row>
    <row r="3" spans="2:26" ht="13.5" customHeight="1" thickBot="1" x14ac:dyDescent="0.25">
      <c r="D3" s="963"/>
      <c r="E3" s="963"/>
      <c r="F3" s="963"/>
      <c r="G3" s="1291"/>
      <c r="H3" s="1291"/>
      <c r="I3" s="1291"/>
      <c r="J3" s="964"/>
      <c r="K3" s="964"/>
    </row>
    <row r="4" spans="2:26" x14ac:dyDescent="0.2">
      <c r="D4" s="963"/>
      <c r="E4" s="963"/>
      <c r="F4" s="963"/>
      <c r="G4" s="965" t="s">
        <v>560</v>
      </c>
      <c r="H4" s="1276" t="s">
        <v>561</v>
      </c>
      <c r="I4" s="1292"/>
      <c r="J4" s="966"/>
      <c r="K4" s="967"/>
      <c r="L4" s="960" t="s">
        <v>562</v>
      </c>
    </row>
    <row r="5" spans="2:26" ht="13.5" thickBot="1" x14ac:dyDescent="0.25">
      <c r="B5" s="963"/>
      <c r="C5" s="963"/>
      <c r="D5" s="963"/>
      <c r="E5" s="963"/>
      <c r="F5" s="963"/>
      <c r="G5" s="968"/>
      <c r="H5" s="1293"/>
      <c r="I5" s="1294"/>
      <c r="J5" s="969"/>
      <c r="K5" s="261"/>
      <c r="L5" s="960" t="s">
        <v>563</v>
      </c>
    </row>
    <row r="6" spans="2:26" ht="7.5" customHeight="1" thickBot="1" x14ac:dyDescent="0.25">
      <c r="B6" s="963"/>
      <c r="C6" s="963"/>
      <c r="D6" s="963"/>
      <c r="E6" s="963"/>
      <c r="F6" s="970"/>
      <c r="G6" s="971"/>
      <c r="H6" s="971"/>
    </row>
    <row r="7" spans="2:26" ht="18.75" customHeight="1" x14ac:dyDescent="0.25">
      <c r="B7" s="972" t="s">
        <v>564</v>
      </c>
      <c r="C7" s="973"/>
      <c r="D7" s="974"/>
      <c r="E7" s="975"/>
      <c r="F7" s="976"/>
      <c r="G7" s="976"/>
      <c r="H7" s="976"/>
      <c r="I7" s="976"/>
      <c r="J7" s="976"/>
      <c r="K7" s="976"/>
      <c r="L7" s="976"/>
      <c r="M7" s="976"/>
      <c r="N7" s="976"/>
      <c r="O7" s="977"/>
    </row>
    <row r="8" spans="2:26" ht="12.75" customHeight="1" thickBot="1" x14ac:dyDescent="0.25">
      <c r="B8" s="978"/>
      <c r="C8" s="979"/>
      <c r="D8" s="970"/>
      <c r="E8" s="970"/>
      <c r="F8" s="970"/>
      <c r="G8" s="970"/>
      <c r="H8" s="970"/>
      <c r="I8" s="970"/>
      <c r="J8" s="970"/>
      <c r="K8" s="970"/>
      <c r="L8" s="970"/>
      <c r="M8" s="970"/>
      <c r="N8" s="970"/>
      <c r="O8" s="980"/>
    </row>
    <row r="9" spans="2:26" ht="12.75" customHeight="1" x14ac:dyDescent="0.2">
      <c r="B9" s="1251" t="s">
        <v>565</v>
      </c>
      <c r="C9" s="1252"/>
      <c r="D9" s="981"/>
      <c r="E9" s="982"/>
      <c r="F9" s="1281" t="s">
        <v>566</v>
      </c>
      <c r="G9" s="1282"/>
      <c r="H9" s="983" t="s">
        <v>151</v>
      </c>
      <c r="I9" s="984" t="s">
        <v>567</v>
      </c>
      <c r="J9" s="985" t="s">
        <v>568</v>
      </c>
      <c r="K9" s="986"/>
      <c r="L9" s="986"/>
      <c r="M9" s="986"/>
      <c r="N9" s="986"/>
      <c r="O9" s="980"/>
      <c r="R9" s="986"/>
      <c r="S9" s="986"/>
      <c r="T9" s="966"/>
      <c r="U9" s="987"/>
      <c r="V9" s="966"/>
    </row>
    <row r="10" spans="2:26" ht="12.75" customHeight="1" x14ac:dyDescent="0.2">
      <c r="B10" s="1251" t="s">
        <v>601</v>
      </c>
      <c r="C10" s="1252"/>
      <c r="D10" s="988"/>
      <c r="E10" s="989"/>
      <c r="F10" s="1273" t="s">
        <v>569</v>
      </c>
      <c r="G10" s="1274"/>
      <c r="H10" s="990">
        <f>D9*D10</f>
        <v>0</v>
      </c>
      <c r="I10" s="991">
        <f>D10</f>
        <v>0</v>
      </c>
      <c r="J10" s="992" t="s">
        <v>570</v>
      </c>
      <c r="K10" s="993"/>
      <c r="L10" s="993"/>
      <c r="M10" s="994"/>
      <c r="N10" s="994"/>
      <c r="O10" s="995"/>
      <c r="R10" s="986"/>
      <c r="S10" s="986"/>
      <c r="T10" s="982"/>
      <c r="U10" s="989"/>
      <c r="V10" s="996"/>
    </row>
    <row r="11" spans="2:26" ht="12.75" customHeight="1" x14ac:dyDescent="0.2">
      <c r="B11" s="1251" t="s">
        <v>602</v>
      </c>
      <c r="C11" s="1252"/>
      <c r="D11" s="997"/>
      <c r="E11" s="998"/>
      <c r="F11" s="1273" t="s">
        <v>571</v>
      </c>
      <c r="G11" s="1274"/>
      <c r="H11" s="999">
        <f>S34+(E35*D11)</f>
        <v>0</v>
      </c>
      <c r="I11" s="1000">
        <f>IF(D9=0,0,H11/D9)</f>
        <v>0</v>
      </c>
      <c r="J11" s="1001">
        <f>IF(D9=0,0,H11/H10)</f>
        <v>0</v>
      </c>
      <c r="K11" s="1002"/>
      <c r="L11" s="1002"/>
      <c r="M11" s="994"/>
      <c r="N11" s="994"/>
      <c r="O11" s="1003"/>
      <c r="R11" s="986"/>
      <c r="S11" s="986"/>
      <c r="T11" s="1004"/>
      <c r="U11" s="1005"/>
      <c r="V11" s="1002"/>
    </row>
    <row r="12" spans="2:26" ht="12.75" customHeight="1" x14ac:dyDescent="0.2">
      <c r="B12" s="1251" t="s">
        <v>603</v>
      </c>
      <c r="C12" s="1252"/>
      <c r="D12" s="997"/>
      <c r="E12" s="998"/>
      <c r="F12" s="1273" t="s">
        <v>572</v>
      </c>
      <c r="G12" s="1274"/>
      <c r="H12" s="999">
        <f>D9*D12</f>
        <v>0</v>
      </c>
      <c r="I12" s="1006">
        <f>D12</f>
        <v>0</v>
      </c>
      <c r="J12" s="1001">
        <f>IF(D10=0,0,H12/H10)</f>
        <v>0</v>
      </c>
      <c r="K12" s="1002"/>
      <c r="L12" s="1002"/>
      <c r="M12" s="970"/>
      <c r="N12" s="970"/>
      <c r="O12" s="980"/>
      <c r="R12" s="986"/>
      <c r="S12" s="986"/>
      <c r="T12" s="1004"/>
      <c r="U12" s="998"/>
      <c r="V12" s="1002"/>
    </row>
    <row r="13" spans="2:26" ht="12.75" customHeight="1" thickBot="1" x14ac:dyDescent="0.25">
      <c r="B13" s="1251"/>
      <c r="C13" s="1259"/>
      <c r="D13" s="1007"/>
      <c r="E13" s="970"/>
      <c r="F13" s="1284" t="s">
        <v>573</v>
      </c>
      <c r="G13" s="1285"/>
      <c r="H13" s="1008">
        <f>H11-H12</f>
        <v>0</v>
      </c>
      <c r="I13" s="1009">
        <f>I11-I12</f>
        <v>0</v>
      </c>
      <c r="J13" s="1010">
        <f>J11-J12</f>
        <v>0</v>
      </c>
      <c r="K13" s="1002"/>
      <c r="L13" s="1002"/>
      <c r="M13" s="970"/>
      <c r="N13" s="970"/>
      <c r="O13" s="980"/>
      <c r="R13" s="986"/>
      <c r="S13" s="986"/>
      <c r="T13" s="1004"/>
      <c r="U13" s="998"/>
      <c r="V13" s="1002"/>
    </row>
    <row r="14" spans="2:26" ht="12.75" customHeight="1" thickBot="1" x14ac:dyDescent="0.25">
      <c r="B14" s="1011"/>
      <c r="C14" s="970"/>
      <c r="D14" s="970"/>
      <c r="E14" s="970"/>
      <c r="F14" s="970"/>
      <c r="G14" s="970"/>
      <c r="H14" s="970"/>
      <c r="I14" s="970"/>
      <c r="J14" s="970"/>
      <c r="K14" s="970"/>
      <c r="L14" s="970"/>
      <c r="M14" s="970"/>
      <c r="N14" s="970"/>
      <c r="O14" s="980"/>
    </row>
    <row r="15" spans="2:26" ht="12.75" customHeight="1" thickBot="1" x14ac:dyDescent="0.25">
      <c r="B15" s="1253" t="s">
        <v>574</v>
      </c>
      <c r="C15" s="1254"/>
      <c r="D15" s="1255"/>
      <c r="E15" s="1286" t="s">
        <v>575</v>
      </c>
      <c r="F15" s="1255"/>
      <c r="G15" s="1278" t="s">
        <v>576</v>
      </c>
      <c r="H15" s="1288" t="s">
        <v>577</v>
      </c>
      <c r="I15" s="1307" t="s">
        <v>578</v>
      </c>
      <c r="J15" s="1304" t="s">
        <v>579</v>
      </c>
      <c r="K15" s="1305"/>
      <c r="L15" s="1306"/>
      <c r="M15" s="1278" t="s">
        <v>580</v>
      </c>
      <c r="N15" s="1288" t="s">
        <v>581</v>
      </c>
      <c r="O15" s="1309" t="s">
        <v>582</v>
      </c>
      <c r="U15" s="1311" t="s">
        <v>583</v>
      </c>
      <c r="V15" s="1312"/>
      <c r="W15" s="1312"/>
    </row>
    <row r="16" spans="2:26" ht="12.75" customHeight="1" x14ac:dyDescent="0.2">
      <c r="B16" s="1256"/>
      <c r="C16" s="1257"/>
      <c r="D16" s="1258"/>
      <c r="E16" s="1287"/>
      <c r="F16" s="1258"/>
      <c r="G16" s="1279"/>
      <c r="H16" s="1289"/>
      <c r="I16" s="1308"/>
      <c r="J16" s="1012" t="s">
        <v>584</v>
      </c>
      <c r="K16" s="1013" t="s">
        <v>585</v>
      </c>
      <c r="L16" s="1014" t="s">
        <v>586</v>
      </c>
      <c r="M16" s="1283"/>
      <c r="N16" s="1289"/>
      <c r="O16" s="1310"/>
      <c r="R16" s="1015" t="s">
        <v>587</v>
      </c>
      <c r="S16" s="1016" t="s">
        <v>588</v>
      </c>
      <c r="T16" s="1017" t="s">
        <v>589</v>
      </c>
      <c r="U16" s="1015" t="s">
        <v>590</v>
      </c>
      <c r="V16" s="1016" t="s">
        <v>591</v>
      </c>
      <c r="W16" s="1018" t="s">
        <v>592</v>
      </c>
      <c r="X16" s="1019" t="s">
        <v>580</v>
      </c>
      <c r="Y16" s="1015" t="s">
        <v>593</v>
      </c>
      <c r="Z16" s="1018" t="s">
        <v>594</v>
      </c>
    </row>
    <row r="17" spans="2:26" ht="12.75" customHeight="1" x14ac:dyDescent="0.2">
      <c r="B17" s="1260"/>
      <c r="C17" s="1261"/>
      <c r="D17" s="1262"/>
      <c r="E17" s="1271"/>
      <c r="F17" s="1272"/>
      <c r="G17" s="1020"/>
      <c r="H17" s="1021"/>
      <c r="I17" s="1022"/>
      <c r="J17" s="1020"/>
      <c r="K17" s="1023"/>
      <c r="L17" s="1024"/>
      <c r="M17" s="1025">
        <f t="shared" ref="M17:M32" si="0">IF(G17+H17+J17&gt;0,X17,0)</f>
        <v>0</v>
      </c>
      <c r="N17" s="1026"/>
      <c r="O17" s="1027">
        <f t="shared" ref="O17:O32" si="1">Z17</f>
        <v>0</v>
      </c>
      <c r="R17" s="1028">
        <f t="shared" ref="R17:R32" si="2">O17*G17</f>
        <v>0</v>
      </c>
      <c r="S17" s="1029">
        <f t="shared" ref="S17:S32" si="3">O17*H17</f>
        <v>0</v>
      </c>
      <c r="T17" s="1030">
        <f t="shared" ref="T17:T32" si="4">J17*O17</f>
        <v>0</v>
      </c>
      <c r="U17" s="1031">
        <f t="shared" ref="U17:U32" si="5">IF(J17=0,0,K17-L17-N17)</f>
        <v>0</v>
      </c>
      <c r="V17" s="1029">
        <f t="shared" ref="V17:V32" si="6">$D$11-L17-N17</f>
        <v>0</v>
      </c>
      <c r="W17" s="1032">
        <f>IF(V17&gt;=U17,V17,U17)</f>
        <v>0</v>
      </c>
      <c r="X17" s="1033" t="e">
        <f t="shared" ref="X17:X32" si="7">(G17+H17+J17)/$H$10</f>
        <v>#DIV/0!</v>
      </c>
      <c r="Y17" s="1031">
        <f t="shared" ref="Y17:Y32" si="8">IF(SUM(G17:H17)&gt;0,I17,W17)</f>
        <v>0</v>
      </c>
      <c r="Z17" s="1032">
        <f t="shared" ref="Z17:Z32" si="9">IF(SUM(G17+H17+J17)=0,0,IF(SUM(G17:H17)&gt;0,Y17-N17,W17))</f>
        <v>0</v>
      </c>
    </row>
    <row r="18" spans="2:26" ht="12.75" customHeight="1" x14ac:dyDescent="0.2">
      <c r="B18" s="1248"/>
      <c r="C18" s="1249"/>
      <c r="D18" s="1250"/>
      <c r="E18" s="1246"/>
      <c r="F18" s="1247"/>
      <c r="G18" s="1034"/>
      <c r="H18" s="1035"/>
      <c r="I18" s="1036"/>
      <c r="J18" s="1034"/>
      <c r="K18" s="1037"/>
      <c r="L18" s="1038"/>
      <c r="M18" s="1039">
        <f t="shared" si="0"/>
        <v>0</v>
      </c>
      <c r="N18" s="1040"/>
      <c r="O18" s="1041">
        <f t="shared" si="1"/>
        <v>0</v>
      </c>
      <c r="R18" s="1028">
        <f t="shared" si="2"/>
        <v>0</v>
      </c>
      <c r="S18" s="1029">
        <f t="shared" si="3"/>
        <v>0</v>
      </c>
      <c r="T18" s="1030">
        <f t="shared" si="4"/>
        <v>0</v>
      </c>
      <c r="U18" s="1031">
        <f t="shared" si="5"/>
        <v>0</v>
      </c>
      <c r="V18" s="1029">
        <f t="shared" si="6"/>
        <v>0</v>
      </c>
      <c r="W18" s="1032">
        <f t="shared" ref="W18:W32" si="10">IF(U18&gt;=V18,U18,V18)</f>
        <v>0</v>
      </c>
      <c r="X18" s="1033" t="e">
        <f t="shared" si="7"/>
        <v>#DIV/0!</v>
      </c>
      <c r="Y18" s="1031">
        <f t="shared" si="8"/>
        <v>0</v>
      </c>
      <c r="Z18" s="1032">
        <f t="shared" si="9"/>
        <v>0</v>
      </c>
    </row>
    <row r="19" spans="2:26" ht="12.75" customHeight="1" x14ac:dyDescent="0.2">
      <c r="B19" s="1248"/>
      <c r="C19" s="1249"/>
      <c r="D19" s="1250"/>
      <c r="E19" s="1246"/>
      <c r="F19" s="1247"/>
      <c r="G19" s="1034"/>
      <c r="H19" s="1035"/>
      <c r="I19" s="1036"/>
      <c r="J19" s="1034"/>
      <c r="K19" s="1037"/>
      <c r="L19" s="1038"/>
      <c r="M19" s="1039">
        <f t="shared" si="0"/>
        <v>0</v>
      </c>
      <c r="N19" s="1040"/>
      <c r="O19" s="1041">
        <f t="shared" si="1"/>
        <v>0</v>
      </c>
      <c r="R19" s="1028">
        <f t="shared" si="2"/>
        <v>0</v>
      </c>
      <c r="S19" s="1029">
        <f t="shared" si="3"/>
        <v>0</v>
      </c>
      <c r="T19" s="1030">
        <f t="shared" si="4"/>
        <v>0</v>
      </c>
      <c r="U19" s="1031">
        <f t="shared" si="5"/>
        <v>0</v>
      </c>
      <c r="V19" s="1029">
        <f t="shared" si="6"/>
        <v>0</v>
      </c>
      <c r="W19" s="1032">
        <f t="shared" si="10"/>
        <v>0</v>
      </c>
      <c r="X19" s="1033" t="e">
        <f t="shared" si="7"/>
        <v>#DIV/0!</v>
      </c>
      <c r="Y19" s="1031">
        <f t="shared" si="8"/>
        <v>0</v>
      </c>
      <c r="Z19" s="1032">
        <f t="shared" si="9"/>
        <v>0</v>
      </c>
    </row>
    <row r="20" spans="2:26" ht="12.75" customHeight="1" x14ac:dyDescent="0.2">
      <c r="B20" s="1248"/>
      <c r="C20" s="1249"/>
      <c r="D20" s="1250"/>
      <c r="E20" s="1246"/>
      <c r="F20" s="1247"/>
      <c r="G20" s="1034"/>
      <c r="H20" s="1035"/>
      <c r="I20" s="1036"/>
      <c r="J20" s="1034"/>
      <c r="K20" s="1037"/>
      <c r="L20" s="1038"/>
      <c r="M20" s="1039">
        <f t="shared" si="0"/>
        <v>0</v>
      </c>
      <c r="N20" s="1040"/>
      <c r="O20" s="1041">
        <f t="shared" si="1"/>
        <v>0</v>
      </c>
      <c r="R20" s="1028">
        <f t="shared" si="2"/>
        <v>0</v>
      </c>
      <c r="S20" s="1029">
        <f t="shared" si="3"/>
        <v>0</v>
      </c>
      <c r="T20" s="1030">
        <f t="shared" si="4"/>
        <v>0</v>
      </c>
      <c r="U20" s="1031">
        <f t="shared" si="5"/>
        <v>0</v>
      </c>
      <c r="V20" s="1029">
        <f t="shared" si="6"/>
        <v>0</v>
      </c>
      <c r="W20" s="1032">
        <f t="shared" si="10"/>
        <v>0</v>
      </c>
      <c r="X20" s="1033" t="e">
        <f t="shared" si="7"/>
        <v>#DIV/0!</v>
      </c>
      <c r="Y20" s="1031">
        <f t="shared" si="8"/>
        <v>0</v>
      </c>
      <c r="Z20" s="1032">
        <f t="shared" si="9"/>
        <v>0</v>
      </c>
    </row>
    <row r="21" spans="2:26" ht="12.75" customHeight="1" x14ac:dyDescent="0.2">
      <c r="B21" s="1248"/>
      <c r="C21" s="1249"/>
      <c r="D21" s="1250"/>
      <c r="E21" s="1246"/>
      <c r="F21" s="1247"/>
      <c r="G21" s="1034"/>
      <c r="H21" s="1035"/>
      <c r="I21" s="1036"/>
      <c r="J21" s="1034"/>
      <c r="K21" s="1037"/>
      <c r="L21" s="1038"/>
      <c r="M21" s="1039">
        <f t="shared" si="0"/>
        <v>0</v>
      </c>
      <c r="N21" s="1040"/>
      <c r="O21" s="1041">
        <f t="shared" si="1"/>
        <v>0</v>
      </c>
      <c r="R21" s="1028">
        <f t="shared" si="2"/>
        <v>0</v>
      </c>
      <c r="S21" s="1029">
        <f t="shared" si="3"/>
        <v>0</v>
      </c>
      <c r="T21" s="1030">
        <f t="shared" si="4"/>
        <v>0</v>
      </c>
      <c r="U21" s="1031">
        <f t="shared" si="5"/>
        <v>0</v>
      </c>
      <c r="V21" s="1029">
        <f t="shared" si="6"/>
        <v>0</v>
      </c>
      <c r="W21" s="1032">
        <f t="shared" si="10"/>
        <v>0</v>
      </c>
      <c r="X21" s="1033" t="e">
        <f t="shared" si="7"/>
        <v>#DIV/0!</v>
      </c>
      <c r="Y21" s="1031">
        <f t="shared" si="8"/>
        <v>0</v>
      </c>
      <c r="Z21" s="1032">
        <f t="shared" si="9"/>
        <v>0</v>
      </c>
    </row>
    <row r="22" spans="2:26" ht="12.75" customHeight="1" x14ac:dyDescent="0.2">
      <c r="B22" s="1248"/>
      <c r="C22" s="1249"/>
      <c r="D22" s="1250"/>
      <c r="E22" s="1246"/>
      <c r="F22" s="1247"/>
      <c r="G22" s="1034"/>
      <c r="H22" s="1035"/>
      <c r="I22" s="1036"/>
      <c r="J22" s="1034"/>
      <c r="K22" s="1037"/>
      <c r="L22" s="1038"/>
      <c r="M22" s="1039">
        <f t="shared" si="0"/>
        <v>0</v>
      </c>
      <c r="N22" s="1040"/>
      <c r="O22" s="1041">
        <f t="shared" si="1"/>
        <v>0</v>
      </c>
      <c r="R22" s="1028">
        <f t="shared" si="2"/>
        <v>0</v>
      </c>
      <c r="S22" s="1029">
        <f t="shared" si="3"/>
        <v>0</v>
      </c>
      <c r="T22" s="1030">
        <f t="shared" si="4"/>
        <v>0</v>
      </c>
      <c r="U22" s="1031">
        <f t="shared" si="5"/>
        <v>0</v>
      </c>
      <c r="V22" s="1029">
        <f t="shared" si="6"/>
        <v>0</v>
      </c>
      <c r="W22" s="1032">
        <f t="shared" si="10"/>
        <v>0</v>
      </c>
      <c r="X22" s="1033" t="e">
        <f t="shared" si="7"/>
        <v>#DIV/0!</v>
      </c>
      <c r="Y22" s="1031">
        <f t="shared" si="8"/>
        <v>0</v>
      </c>
      <c r="Z22" s="1032">
        <f t="shared" si="9"/>
        <v>0</v>
      </c>
    </row>
    <row r="23" spans="2:26" ht="12.75" customHeight="1" x14ac:dyDescent="0.2">
      <c r="B23" s="1248"/>
      <c r="C23" s="1249"/>
      <c r="D23" s="1250"/>
      <c r="E23" s="1246"/>
      <c r="F23" s="1247"/>
      <c r="G23" s="1034"/>
      <c r="H23" s="1035"/>
      <c r="I23" s="1036"/>
      <c r="J23" s="1034"/>
      <c r="K23" s="1037"/>
      <c r="L23" s="1038"/>
      <c r="M23" s="1039">
        <f t="shared" si="0"/>
        <v>0</v>
      </c>
      <c r="N23" s="1040"/>
      <c r="O23" s="1041">
        <f t="shared" si="1"/>
        <v>0</v>
      </c>
      <c r="R23" s="1028">
        <f t="shared" si="2"/>
        <v>0</v>
      </c>
      <c r="S23" s="1029">
        <f t="shared" si="3"/>
        <v>0</v>
      </c>
      <c r="T23" s="1030">
        <f t="shared" si="4"/>
        <v>0</v>
      </c>
      <c r="U23" s="1031">
        <f t="shared" si="5"/>
        <v>0</v>
      </c>
      <c r="V23" s="1029">
        <f t="shared" si="6"/>
        <v>0</v>
      </c>
      <c r="W23" s="1032">
        <f t="shared" si="10"/>
        <v>0</v>
      </c>
      <c r="X23" s="1033" t="e">
        <f t="shared" si="7"/>
        <v>#DIV/0!</v>
      </c>
      <c r="Y23" s="1031">
        <f t="shared" si="8"/>
        <v>0</v>
      </c>
      <c r="Z23" s="1032">
        <f t="shared" si="9"/>
        <v>0</v>
      </c>
    </row>
    <row r="24" spans="2:26" ht="12.75" customHeight="1" x14ac:dyDescent="0.2">
      <c r="B24" s="1248"/>
      <c r="C24" s="1249"/>
      <c r="D24" s="1250"/>
      <c r="E24" s="1246"/>
      <c r="F24" s="1247"/>
      <c r="G24" s="1034"/>
      <c r="H24" s="1035"/>
      <c r="I24" s="1036"/>
      <c r="J24" s="1034"/>
      <c r="K24" s="1037"/>
      <c r="L24" s="1038"/>
      <c r="M24" s="1039">
        <f t="shared" si="0"/>
        <v>0</v>
      </c>
      <c r="N24" s="1040"/>
      <c r="O24" s="1041">
        <f t="shared" si="1"/>
        <v>0</v>
      </c>
      <c r="R24" s="1028">
        <f t="shared" si="2"/>
        <v>0</v>
      </c>
      <c r="S24" s="1029">
        <f t="shared" si="3"/>
        <v>0</v>
      </c>
      <c r="T24" s="1030">
        <f t="shared" si="4"/>
        <v>0</v>
      </c>
      <c r="U24" s="1031">
        <f t="shared" si="5"/>
        <v>0</v>
      </c>
      <c r="V24" s="1029">
        <f t="shared" si="6"/>
        <v>0</v>
      </c>
      <c r="W24" s="1032">
        <f t="shared" si="10"/>
        <v>0</v>
      </c>
      <c r="X24" s="1033" t="e">
        <f t="shared" si="7"/>
        <v>#DIV/0!</v>
      </c>
      <c r="Y24" s="1031">
        <f t="shared" si="8"/>
        <v>0</v>
      </c>
      <c r="Z24" s="1032">
        <f t="shared" si="9"/>
        <v>0</v>
      </c>
    </row>
    <row r="25" spans="2:26" ht="12.75" customHeight="1" x14ac:dyDescent="0.2">
      <c r="B25" s="1248"/>
      <c r="C25" s="1249"/>
      <c r="D25" s="1250"/>
      <c r="E25" s="1246"/>
      <c r="F25" s="1247"/>
      <c r="G25" s="1034"/>
      <c r="H25" s="1035"/>
      <c r="I25" s="1036"/>
      <c r="J25" s="1034"/>
      <c r="K25" s="1037"/>
      <c r="L25" s="1038"/>
      <c r="M25" s="1039">
        <f t="shared" si="0"/>
        <v>0</v>
      </c>
      <c r="N25" s="1040"/>
      <c r="O25" s="1041">
        <f t="shared" si="1"/>
        <v>0</v>
      </c>
      <c r="R25" s="1028">
        <f t="shared" si="2"/>
        <v>0</v>
      </c>
      <c r="S25" s="1029">
        <f t="shared" si="3"/>
        <v>0</v>
      </c>
      <c r="T25" s="1030">
        <f t="shared" si="4"/>
        <v>0</v>
      </c>
      <c r="U25" s="1031">
        <f t="shared" si="5"/>
        <v>0</v>
      </c>
      <c r="V25" s="1029">
        <f t="shared" si="6"/>
        <v>0</v>
      </c>
      <c r="W25" s="1032">
        <f t="shared" si="10"/>
        <v>0</v>
      </c>
      <c r="X25" s="1033" t="e">
        <f t="shared" si="7"/>
        <v>#DIV/0!</v>
      </c>
      <c r="Y25" s="1031">
        <f t="shared" si="8"/>
        <v>0</v>
      </c>
      <c r="Z25" s="1032">
        <f t="shared" si="9"/>
        <v>0</v>
      </c>
    </row>
    <row r="26" spans="2:26" ht="12.75" customHeight="1" x14ac:dyDescent="0.2">
      <c r="B26" s="1248"/>
      <c r="C26" s="1249"/>
      <c r="D26" s="1250"/>
      <c r="E26" s="1246"/>
      <c r="F26" s="1247"/>
      <c r="G26" s="1034"/>
      <c r="H26" s="1035"/>
      <c r="I26" s="1036"/>
      <c r="J26" s="1034"/>
      <c r="K26" s="1037"/>
      <c r="L26" s="1038"/>
      <c r="M26" s="1039">
        <f t="shared" si="0"/>
        <v>0</v>
      </c>
      <c r="N26" s="1040"/>
      <c r="O26" s="1041">
        <f t="shared" si="1"/>
        <v>0</v>
      </c>
      <c r="R26" s="1028">
        <f t="shared" si="2"/>
        <v>0</v>
      </c>
      <c r="S26" s="1029">
        <f t="shared" si="3"/>
        <v>0</v>
      </c>
      <c r="T26" s="1030">
        <f t="shared" si="4"/>
        <v>0</v>
      </c>
      <c r="U26" s="1031">
        <f t="shared" si="5"/>
        <v>0</v>
      </c>
      <c r="V26" s="1029">
        <f t="shared" si="6"/>
        <v>0</v>
      </c>
      <c r="W26" s="1032">
        <f t="shared" si="10"/>
        <v>0</v>
      </c>
      <c r="X26" s="1033" t="e">
        <f t="shared" si="7"/>
        <v>#DIV/0!</v>
      </c>
      <c r="Y26" s="1031">
        <f t="shared" si="8"/>
        <v>0</v>
      </c>
      <c r="Z26" s="1032">
        <f t="shared" si="9"/>
        <v>0</v>
      </c>
    </row>
    <row r="27" spans="2:26" ht="12.75" customHeight="1" x14ac:dyDescent="0.2">
      <c r="B27" s="1248"/>
      <c r="C27" s="1249"/>
      <c r="D27" s="1250"/>
      <c r="E27" s="1246"/>
      <c r="F27" s="1247"/>
      <c r="G27" s="1034"/>
      <c r="H27" s="1035"/>
      <c r="I27" s="1036"/>
      <c r="J27" s="1034"/>
      <c r="K27" s="1037"/>
      <c r="L27" s="1038"/>
      <c r="M27" s="1039">
        <f t="shared" si="0"/>
        <v>0</v>
      </c>
      <c r="N27" s="1040"/>
      <c r="O27" s="1041">
        <f t="shared" si="1"/>
        <v>0</v>
      </c>
      <c r="R27" s="1028">
        <f t="shared" si="2"/>
        <v>0</v>
      </c>
      <c r="S27" s="1029">
        <f t="shared" si="3"/>
        <v>0</v>
      </c>
      <c r="T27" s="1030">
        <f t="shared" si="4"/>
        <v>0</v>
      </c>
      <c r="U27" s="1031">
        <f t="shared" si="5"/>
        <v>0</v>
      </c>
      <c r="V27" s="1029">
        <f t="shared" si="6"/>
        <v>0</v>
      </c>
      <c r="W27" s="1032">
        <f t="shared" si="10"/>
        <v>0</v>
      </c>
      <c r="X27" s="1033" t="e">
        <f t="shared" si="7"/>
        <v>#DIV/0!</v>
      </c>
      <c r="Y27" s="1031">
        <f t="shared" si="8"/>
        <v>0</v>
      </c>
      <c r="Z27" s="1032">
        <f t="shared" si="9"/>
        <v>0</v>
      </c>
    </row>
    <row r="28" spans="2:26" ht="12.75" customHeight="1" x14ac:dyDescent="0.2">
      <c r="B28" s="1248"/>
      <c r="C28" s="1249"/>
      <c r="D28" s="1250"/>
      <c r="E28" s="1246"/>
      <c r="F28" s="1247"/>
      <c r="G28" s="1034"/>
      <c r="H28" s="1035"/>
      <c r="I28" s="1036"/>
      <c r="J28" s="1034"/>
      <c r="K28" s="1037"/>
      <c r="L28" s="1038"/>
      <c r="M28" s="1039">
        <f t="shared" si="0"/>
        <v>0</v>
      </c>
      <c r="N28" s="1040"/>
      <c r="O28" s="1041">
        <f t="shared" si="1"/>
        <v>0</v>
      </c>
      <c r="R28" s="1028">
        <f t="shared" si="2"/>
        <v>0</v>
      </c>
      <c r="S28" s="1029">
        <f t="shared" si="3"/>
        <v>0</v>
      </c>
      <c r="T28" s="1030">
        <f t="shared" si="4"/>
        <v>0</v>
      </c>
      <c r="U28" s="1031">
        <f t="shared" si="5"/>
        <v>0</v>
      </c>
      <c r="V28" s="1029">
        <f t="shared" si="6"/>
        <v>0</v>
      </c>
      <c r="W28" s="1032">
        <f t="shared" si="10"/>
        <v>0</v>
      </c>
      <c r="X28" s="1033" t="e">
        <f t="shared" si="7"/>
        <v>#DIV/0!</v>
      </c>
      <c r="Y28" s="1031">
        <f t="shared" si="8"/>
        <v>0</v>
      </c>
      <c r="Z28" s="1032">
        <f t="shared" si="9"/>
        <v>0</v>
      </c>
    </row>
    <row r="29" spans="2:26" ht="12.75" customHeight="1" x14ac:dyDescent="0.2">
      <c r="B29" s="1248"/>
      <c r="C29" s="1249"/>
      <c r="D29" s="1250"/>
      <c r="E29" s="1246"/>
      <c r="F29" s="1247"/>
      <c r="G29" s="1034"/>
      <c r="H29" s="1035"/>
      <c r="I29" s="1036"/>
      <c r="J29" s="1034"/>
      <c r="K29" s="1037"/>
      <c r="L29" s="1038"/>
      <c r="M29" s="1039">
        <f t="shared" si="0"/>
        <v>0</v>
      </c>
      <c r="N29" s="1040"/>
      <c r="O29" s="1041">
        <f t="shared" si="1"/>
        <v>0</v>
      </c>
      <c r="R29" s="1028">
        <f t="shared" si="2"/>
        <v>0</v>
      </c>
      <c r="S29" s="1029">
        <f t="shared" si="3"/>
        <v>0</v>
      </c>
      <c r="T29" s="1030">
        <f t="shared" si="4"/>
        <v>0</v>
      </c>
      <c r="U29" s="1031">
        <f t="shared" si="5"/>
        <v>0</v>
      </c>
      <c r="V29" s="1029">
        <f t="shared" si="6"/>
        <v>0</v>
      </c>
      <c r="W29" s="1032">
        <f t="shared" si="10"/>
        <v>0</v>
      </c>
      <c r="X29" s="1033" t="e">
        <f t="shared" si="7"/>
        <v>#DIV/0!</v>
      </c>
      <c r="Y29" s="1031">
        <f t="shared" si="8"/>
        <v>0</v>
      </c>
      <c r="Z29" s="1032">
        <f t="shared" si="9"/>
        <v>0</v>
      </c>
    </row>
    <row r="30" spans="2:26" ht="12.75" customHeight="1" x14ac:dyDescent="0.2">
      <c r="B30" s="1248"/>
      <c r="C30" s="1249"/>
      <c r="D30" s="1250"/>
      <c r="E30" s="1246"/>
      <c r="F30" s="1247"/>
      <c r="G30" s="1034"/>
      <c r="H30" s="1035"/>
      <c r="I30" s="1036"/>
      <c r="J30" s="1034"/>
      <c r="K30" s="1037"/>
      <c r="L30" s="1038"/>
      <c r="M30" s="1039">
        <f t="shared" si="0"/>
        <v>0</v>
      </c>
      <c r="N30" s="1040"/>
      <c r="O30" s="1041">
        <f t="shared" si="1"/>
        <v>0</v>
      </c>
      <c r="R30" s="1028">
        <f t="shared" si="2"/>
        <v>0</v>
      </c>
      <c r="S30" s="1029">
        <f t="shared" si="3"/>
        <v>0</v>
      </c>
      <c r="T30" s="1030">
        <f t="shared" si="4"/>
        <v>0</v>
      </c>
      <c r="U30" s="1031">
        <f t="shared" si="5"/>
        <v>0</v>
      </c>
      <c r="V30" s="1029">
        <f t="shared" si="6"/>
        <v>0</v>
      </c>
      <c r="W30" s="1032">
        <f t="shared" si="10"/>
        <v>0</v>
      </c>
      <c r="X30" s="1033" t="e">
        <f t="shared" si="7"/>
        <v>#DIV/0!</v>
      </c>
      <c r="Y30" s="1031">
        <f t="shared" si="8"/>
        <v>0</v>
      </c>
      <c r="Z30" s="1032">
        <f t="shared" si="9"/>
        <v>0</v>
      </c>
    </row>
    <row r="31" spans="2:26" ht="12.75" customHeight="1" x14ac:dyDescent="0.2">
      <c r="B31" s="1248"/>
      <c r="C31" s="1249"/>
      <c r="D31" s="1250"/>
      <c r="E31" s="1246"/>
      <c r="F31" s="1247"/>
      <c r="G31" s="1034"/>
      <c r="H31" s="1035"/>
      <c r="I31" s="1036"/>
      <c r="J31" s="1034"/>
      <c r="K31" s="1037"/>
      <c r="L31" s="1038"/>
      <c r="M31" s="1039">
        <f t="shared" si="0"/>
        <v>0</v>
      </c>
      <c r="N31" s="1040"/>
      <c r="O31" s="1041">
        <f t="shared" si="1"/>
        <v>0</v>
      </c>
      <c r="R31" s="1028">
        <f t="shared" si="2"/>
        <v>0</v>
      </c>
      <c r="S31" s="1029">
        <f t="shared" si="3"/>
        <v>0</v>
      </c>
      <c r="T31" s="1030">
        <f t="shared" si="4"/>
        <v>0</v>
      </c>
      <c r="U31" s="1031">
        <f t="shared" si="5"/>
        <v>0</v>
      </c>
      <c r="V31" s="1029">
        <f t="shared" si="6"/>
        <v>0</v>
      </c>
      <c r="W31" s="1032">
        <f t="shared" si="10"/>
        <v>0</v>
      </c>
      <c r="X31" s="1033" t="e">
        <f t="shared" si="7"/>
        <v>#DIV/0!</v>
      </c>
      <c r="Y31" s="1031">
        <f t="shared" si="8"/>
        <v>0</v>
      </c>
      <c r="Z31" s="1032">
        <f t="shared" si="9"/>
        <v>0</v>
      </c>
    </row>
    <row r="32" spans="2:26" ht="12.75" customHeight="1" thickBot="1" x14ac:dyDescent="0.25">
      <c r="B32" s="1299"/>
      <c r="C32" s="1300"/>
      <c r="D32" s="1301"/>
      <c r="E32" s="1302"/>
      <c r="F32" s="1303"/>
      <c r="G32" s="1042"/>
      <c r="H32" s="1043"/>
      <c r="I32" s="1044"/>
      <c r="J32" s="1042"/>
      <c r="K32" s="1045"/>
      <c r="L32" s="1046"/>
      <c r="M32" s="1047">
        <f t="shared" si="0"/>
        <v>0</v>
      </c>
      <c r="N32" s="1048"/>
      <c r="O32" s="1049">
        <f t="shared" si="1"/>
        <v>0</v>
      </c>
      <c r="R32" s="1028">
        <f t="shared" si="2"/>
        <v>0</v>
      </c>
      <c r="S32" s="1029">
        <f t="shared" si="3"/>
        <v>0</v>
      </c>
      <c r="T32" s="1030">
        <f t="shared" si="4"/>
        <v>0</v>
      </c>
      <c r="U32" s="1031">
        <f t="shared" si="5"/>
        <v>0</v>
      </c>
      <c r="V32" s="1029">
        <f t="shared" si="6"/>
        <v>0</v>
      </c>
      <c r="W32" s="1032">
        <f t="shared" si="10"/>
        <v>0</v>
      </c>
      <c r="X32" s="1033" t="e">
        <f t="shared" si="7"/>
        <v>#DIV/0!</v>
      </c>
      <c r="Y32" s="1031">
        <f t="shared" si="8"/>
        <v>0</v>
      </c>
      <c r="Z32" s="1032">
        <f t="shared" si="9"/>
        <v>0</v>
      </c>
    </row>
    <row r="33" spans="2:26" ht="12.75" customHeight="1" thickBot="1" x14ac:dyDescent="0.25">
      <c r="B33" s="1011"/>
      <c r="C33" s="970"/>
      <c r="D33" s="986"/>
      <c r="E33" s="986"/>
      <c r="F33" s="986"/>
      <c r="G33" s="970"/>
      <c r="H33" s="970"/>
      <c r="I33" s="970"/>
      <c r="J33" s="970"/>
      <c r="K33" s="970"/>
      <c r="L33" s="970"/>
      <c r="M33" s="970"/>
      <c r="N33" s="970"/>
      <c r="O33" s="980"/>
      <c r="R33" s="1050">
        <f>SUM(R17:R32)</f>
        <v>0</v>
      </c>
      <c r="S33" s="1051">
        <f>SUM(S17:S32)</f>
        <v>0</v>
      </c>
      <c r="T33" s="1052">
        <f>SUM(T17:T32)</f>
        <v>0</v>
      </c>
      <c r="U33" s="1053"/>
      <c r="V33" s="1054"/>
      <c r="W33" s="1055"/>
      <c r="X33" s="1056"/>
      <c r="Y33" s="1053"/>
      <c r="Z33" s="1055"/>
    </row>
    <row r="34" spans="2:26" ht="12.75" customHeight="1" x14ac:dyDescent="0.2">
      <c r="B34" s="1011"/>
      <c r="C34" s="1313"/>
      <c r="D34" s="1314"/>
      <c r="E34" s="1276" t="s">
        <v>584</v>
      </c>
      <c r="F34" s="1277"/>
      <c r="G34" s="983" t="s">
        <v>595</v>
      </c>
      <c r="H34" s="985" t="s">
        <v>596</v>
      </c>
      <c r="I34" s="966"/>
      <c r="J34" s="1263" t="s">
        <v>597</v>
      </c>
      <c r="K34" s="1264"/>
      <c r="L34" s="1265"/>
      <c r="M34" s="1269">
        <f>IF(D12=0,0,IF(S34&gt;H12,0,(H12-S34)/E35))</f>
        <v>0</v>
      </c>
      <c r="N34" s="986"/>
      <c r="O34" s="980"/>
      <c r="R34" s="1057" t="s">
        <v>598</v>
      </c>
      <c r="S34" s="1057">
        <f>SUM(R33:T33)</f>
        <v>0</v>
      </c>
    </row>
    <row r="35" spans="2:26" ht="12.75" customHeight="1" thickBot="1" x14ac:dyDescent="0.25">
      <c r="B35" s="1058"/>
      <c r="C35" s="1295" t="s">
        <v>599</v>
      </c>
      <c r="D35" s="1296"/>
      <c r="E35" s="1275">
        <f>H10-SUM(G17:H32)-SUM(J17:J32)</f>
        <v>0</v>
      </c>
      <c r="F35" s="1275"/>
      <c r="G35" s="1059">
        <f>IF(H10=0,0,E35/D9)</f>
        <v>0</v>
      </c>
      <c r="H35" s="1060">
        <f>IF(H10=0,0,E35/H10)</f>
        <v>0</v>
      </c>
      <c r="I35" s="1061"/>
      <c r="J35" s="1266"/>
      <c r="K35" s="1267"/>
      <c r="L35" s="1268"/>
      <c r="M35" s="1270"/>
      <c r="N35" s="1062"/>
      <c r="O35" s="1063"/>
    </row>
    <row r="36" spans="2:26" ht="13.5" thickBot="1" x14ac:dyDescent="0.25">
      <c r="G36" s="961"/>
    </row>
    <row r="37" spans="2:26" ht="18.75" customHeight="1" x14ac:dyDescent="0.25">
      <c r="B37" s="972" t="s">
        <v>600</v>
      </c>
      <c r="C37" s="973"/>
      <c r="D37" s="974"/>
      <c r="E37" s="975"/>
      <c r="F37" s="976"/>
      <c r="G37" s="976"/>
      <c r="H37" s="976"/>
      <c r="I37" s="976"/>
      <c r="J37" s="976"/>
      <c r="K37" s="976"/>
      <c r="L37" s="976"/>
      <c r="M37" s="976"/>
      <c r="N37" s="976"/>
      <c r="O37" s="977"/>
    </row>
    <row r="38" spans="2:26" ht="13.5" thickBot="1" x14ac:dyDescent="0.25">
      <c r="B38" s="978"/>
      <c r="C38" s="979"/>
      <c r="D38" s="970"/>
      <c r="E38" s="970"/>
      <c r="F38" s="970"/>
      <c r="G38" s="970"/>
      <c r="H38" s="970"/>
      <c r="I38" s="970"/>
      <c r="J38" s="970"/>
      <c r="K38" s="970"/>
      <c r="L38" s="970"/>
      <c r="M38" s="970"/>
      <c r="N38" s="970"/>
      <c r="O38" s="980"/>
    </row>
    <row r="39" spans="2:26" x14ac:dyDescent="0.2">
      <c r="B39" s="1251" t="s">
        <v>565</v>
      </c>
      <c r="C39" s="1252"/>
      <c r="D39" s="981"/>
      <c r="E39" s="982"/>
      <c r="F39" s="1281" t="s">
        <v>566</v>
      </c>
      <c r="G39" s="1282"/>
      <c r="H39" s="983" t="s">
        <v>151</v>
      </c>
      <c r="I39" s="984" t="s">
        <v>567</v>
      </c>
      <c r="J39" s="985" t="s">
        <v>568</v>
      </c>
      <c r="K39" s="986"/>
      <c r="L39" s="986"/>
      <c r="M39" s="986"/>
      <c r="N39" s="986"/>
      <c r="O39" s="980"/>
      <c r="R39" s="986"/>
      <c r="S39" s="986"/>
      <c r="T39" s="966"/>
      <c r="U39" s="987"/>
      <c r="V39" s="966"/>
    </row>
    <row r="40" spans="2:26" x14ac:dyDescent="0.2">
      <c r="B40" s="1251" t="s">
        <v>601</v>
      </c>
      <c r="C40" s="1252"/>
      <c r="D40" s="988"/>
      <c r="E40" s="989"/>
      <c r="F40" s="1273" t="s">
        <v>569</v>
      </c>
      <c r="G40" s="1274"/>
      <c r="H40" s="990">
        <f>D39*D40</f>
        <v>0</v>
      </c>
      <c r="I40" s="991">
        <f>D40</f>
        <v>0</v>
      </c>
      <c r="J40" s="992" t="s">
        <v>570</v>
      </c>
      <c r="K40" s="993"/>
      <c r="L40" s="993"/>
      <c r="M40" s="994"/>
      <c r="N40" s="994"/>
      <c r="O40" s="995"/>
      <c r="R40" s="986"/>
      <c r="S40" s="986"/>
      <c r="T40" s="982"/>
      <c r="U40" s="989"/>
      <c r="V40" s="996"/>
    </row>
    <row r="41" spans="2:26" x14ac:dyDescent="0.2">
      <c r="B41" s="1251" t="s">
        <v>602</v>
      </c>
      <c r="C41" s="1252"/>
      <c r="D41" s="997"/>
      <c r="E41" s="998"/>
      <c r="F41" s="1273" t="s">
        <v>571</v>
      </c>
      <c r="G41" s="1274"/>
      <c r="H41" s="999">
        <f>S64+(E65*D41)</f>
        <v>0</v>
      </c>
      <c r="I41" s="1000">
        <f>IF(D39=0,0,H41/D39)</f>
        <v>0</v>
      </c>
      <c r="J41" s="1001">
        <f>IF(D39=0,0,H41/H40)</f>
        <v>0</v>
      </c>
      <c r="K41" s="1002"/>
      <c r="L41" s="1002"/>
      <c r="M41" s="994"/>
      <c r="N41" s="994"/>
      <c r="O41" s="1003"/>
      <c r="R41" s="986"/>
      <c r="S41" s="986"/>
      <c r="T41" s="1004"/>
      <c r="U41" s="1005"/>
      <c r="V41" s="1002"/>
    </row>
    <row r="42" spans="2:26" x14ac:dyDescent="0.2">
      <c r="B42" s="1251" t="s">
        <v>603</v>
      </c>
      <c r="C42" s="1252"/>
      <c r="D42" s="997"/>
      <c r="E42" s="998"/>
      <c r="F42" s="1273" t="s">
        <v>572</v>
      </c>
      <c r="G42" s="1274"/>
      <c r="H42" s="999">
        <f>D39*D42</f>
        <v>0</v>
      </c>
      <c r="I42" s="1006">
        <f>D42</f>
        <v>0</v>
      </c>
      <c r="J42" s="1001">
        <f>IF(D40=0,0,H42/H40)</f>
        <v>0</v>
      </c>
      <c r="K42" s="1002"/>
      <c r="L42" s="1002"/>
      <c r="M42" s="970"/>
      <c r="N42" s="970"/>
      <c r="O42" s="980"/>
      <c r="R42" s="986"/>
      <c r="S42" s="986"/>
      <c r="T42" s="1004"/>
      <c r="U42" s="998"/>
      <c r="V42" s="1002"/>
    </row>
    <row r="43" spans="2:26" ht="13.5" thickBot="1" x14ac:dyDescent="0.25">
      <c r="B43" s="1251"/>
      <c r="C43" s="1259"/>
      <c r="D43" s="1007"/>
      <c r="E43" s="970"/>
      <c r="F43" s="1284" t="s">
        <v>573</v>
      </c>
      <c r="G43" s="1285"/>
      <c r="H43" s="1008">
        <f>H41-H42</f>
        <v>0</v>
      </c>
      <c r="I43" s="1009">
        <f>I41-I42</f>
        <v>0</v>
      </c>
      <c r="J43" s="1010">
        <f>J41-J42</f>
        <v>0</v>
      </c>
      <c r="K43" s="1002"/>
      <c r="L43" s="1002"/>
      <c r="M43" s="970"/>
      <c r="N43" s="970"/>
      <c r="O43" s="980"/>
      <c r="R43" s="986"/>
      <c r="S43" s="986"/>
      <c r="T43" s="1004"/>
      <c r="U43" s="998"/>
      <c r="V43" s="1002"/>
    </row>
    <row r="44" spans="2:26" ht="13.5" thickBot="1" x14ac:dyDescent="0.25">
      <c r="B44" s="1011"/>
      <c r="C44" s="970"/>
      <c r="D44" s="970"/>
      <c r="E44" s="970"/>
      <c r="F44" s="970"/>
      <c r="G44" s="970"/>
      <c r="H44" s="970"/>
      <c r="I44" s="970"/>
      <c r="J44" s="970"/>
      <c r="K44" s="970"/>
      <c r="L44" s="970"/>
      <c r="M44" s="970"/>
      <c r="N44" s="970"/>
      <c r="O44" s="980"/>
    </row>
    <row r="45" spans="2:26" ht="13.5" customHeight="1" thickBot="1" x14ac:dyDescent="0.25">
      <c r="B45" s="1253" t="s">
        <v>574</v>
      </c>
      <c r="C45" s="1254"/>
      <c r="D45" s="1255"/>
      <c r="E45" s="1286" t="s">
        <v>575</v>
      </c>
      <c r="F45" s="1255"/>
      <c r="G45" s="1278" t="s">
        <v>576</v>
      </c>
      <c r="H45" s="1288" t="s">
        <v>577</v>
      </c>
      <c r="I45" s="1307" t="s">
        <v>578</v>
      </c>
      <c r="J45" s="1304" t="s">
        <v>579</v>
      </c>
      <c r="K45" s="1305"/>
      <c r="L45" s="1306"/>
      <c r="M45" s="1278" t="s">
        <v>580</v>
      </c>
      <c r="N45" s="1288" t="s">
        <v>581</v>
      </c>
      <c r="O45" s="1309" t="s">
        <v>582</v>
      </c>
      <c r="U45" s="1311" t="s">
        <v>583</v>
      </c>
      <c r="V45" s="1312"/>
      <c r="W45" s="1312"/>
    </row>
    <row r="46" spans="2:26" x14ac:dyDescent="0.2">
      <c r="B46" s="1256"/>
      <c r="C46" s="1257"/>
      <c r="D46" s="1258"/>
      <c r="E46" s="1287"/>
      <c r="F46" s="1258"/>
      <c r="G46" s="1279"/>
      <c r="H46" s="1289"/>
      <c r="I46" s="1308"/>
      <c r="J46" s="1012" t="s">
        <v>584</v>
      </c>
      <c r="K46" s="1013" t="s">
        <v>585</v>
      </c>
      <c r="L46" s="1014" t="s">
        <v>586</v>
      </c>
      <c r="M46" s="1283"/>
      <c r="N46" s="1289"/>
      <c r="O46" s="1310"/>
      <c r="R46" s="1015" t="s">
        <v>587</v>
      </c>
      <c r="S46" s="1016" t="s">
        <v>588</v>
      </c>
      <c r="T46" s="1017" t="s">
        <v>589</v>
      </c>
      <c r="U46" s="1015" t="s">
        <v>590</v>
      </c>
      <c r="V46" s="1016" t="s">
        <v>591</v>
      </c>
      <c r="W46" s="1018" t="s">
        <v>592</v>
      </c>
      <c r="X46" s="1019" t="s">
        <v>580</v>
      </c>
      <c r="Y46" s="1015" t="s">
        <v>593</v>
      </c>
      <c r="Z46" s="1018" t="s">
        <v>594</v>
      </c>
    </row>
    <row r="47" spans="2:26" x14ac:dyDescent="0.2">
      <c r="B47" s="1260"/>
      <c r="C47" s="1261"/>
      <c r="D47" s="1262"/>
      <c r="E47" s="1271"/>
      <c r="F47" s="1272"/>
      <c r="G47" s="1020"/>
      <c r="H47" s="1064"/>
      <c r="I47" s="1065"/>
      <c r="J47" s="1020"/>
      <c r="K47" s="1023"/>
      <c r="L47" s="1024"/>
      <c r="M47" s="1025">
        <f t="shared" ref="M47:M62" si="11">IF(G47+H47+J47&gt;0,X47,0)</f>
        <v>0</v>
      </c>
      <c r="N47" s="1026"/>
      <c r="O47" s="1027">
        <f t="shared" ref="O47:O62" si="12">Z47</f>
        <v>0</v>
      </c>
      <c r="R47" s="1028">
        <f t="shared" ref="R47:R62" si="13">O47*G47</f>
        <v>0</v>
      </c>
      <c r="S47" s="1029">
        <f t="shared" ref="S47:S62" si="14">O47*H47</f>
        <v>0</v>
      </c>
      <c r="T47" s="1030">
        <f t="shared" ref="T47:T62" si="15">J47*O47</f>
        <v>0</v>
      </c>
      <c r="U47" s="1031">
        <f t="shared" ref="U47:U62" si="16">IF(J47=0,0,K47-L47-N47)</f>
        <v>0</v>
      </c>
      <c r="V47" s="1029">
        <f t="shared" ref="V47:V62" si="17">$D$41-L47-N47</f>
        <v>0</v>
      </c>
      <c r="W47" s="1032">
        <f>IF(V47&gt;=U47,V47,U47)</f>
        <v>0</v>
      </c>
      <c r="X47" s="1066" t="e">
        <f t="shared" ref="X47:X62" si="18">(G47+H47+J47)/$H$40</f>
        <v>#DIV/0!</v>
      </c>
      <c r="Y47" s="1031">
        <f t="shared" ref="Y47:Y62" si="19">IF(SUM(G47:H47)&gt;0,I47,W47)</f>
        <v>0</v>
      </c>
      <c r="Z47" s="1032">
        <f t="shared" ref="Z47:Z62" si="20">IF(SUM(G47+H47+J47)=0,0,IF(SUM(G47:H47)&gt;0,Y47-N47,W47))</f>
        <v>0</v>
      </c>
    </row>
    <row r="48" spans="2:26" x14ac:dyDescent="0.2">
      <c r="B48" s="1248"/>
      <c r="C48" s="1249"/>
      <c r="D48" s="1250"/>
      <c r="E48" s="1246"/>
      <c r="F48" s="1247"/>
      <c r="G48" s="1034"/>
      <c r="H48" s="1067"/>
      <c r="I48" s="1068"/>
      <c r="J48" s="1034"/>
      <c r="K48" s="1037"/>
      <c r="L48" s="1038"/>
      <c r="M48" s="1039">
        <f t="shared" si="11"/>
        <v>0</v>
      </c>
      <c r="N48" s="1040"/>
      <c r="O48" s="1041">
        <f t="shared" si="12"/>
        <v>0</v>
      </c>
      <c r="R48" s="1028">
        <f t="shared" si="13"/>
        <v>0</v>
      </c>
      <c r="S48" s="1029">
        <f t="shared" si="14"/>
        <v>0</v>
      </c>
      <c r="T48" s="1030">
        <f t="shared" si="15"/>
        <v>0</v>
      </c>
      <c r="U48" s="1031">
        <f t="shared" si="16"/>
        <v>0</v>
      </c>
      <c r="V48" s="1029">
        <f t="shared" si="17"/>
        <v>0</v>
      </c>
      <c r="W48" s="1032">
        <f t="shared" ref="W48:W62" si="21">IF(U48&gt;=V48,U48,V48)</f>
        <v>0</v>
      </c>
      <c r="X48" s="1066" t="e">
        <f t="shared" si="18"/>
        <v>#DIV/0!</v>
      </c>
      <c r="Y48" s="1031">
        <f t="shared" si="19"/>
        <v>0</v>
      </c>
      <c r="Z48" s="1032">
        <f t="shared" si="20"/>
        <v>0</v>
      </c>
    </row>
    <row r="49" spans="2:26" x14ac:dyDescent="0.2">
      <c r="B49" s="1248"/>
      <c r="C49" s="1249"/>
      <c r="D49" s="1250"/>
      <c r="E49" s="1246"/>
      <c r="F49" s="1247"/>
      <c r="G49" s="1034"/>
      <c r="H49" s="1067"/>
      <c r="I49" s="1068"/>
      <c r="J49" s="1034"/>
      <c r="K49" s="1037"/>
      <c r="L49" s="1038"/>
      <c r="M49" s="1039">
        <f t="shared" si="11"/>
        <v>0</v>
      </c>
      <c r="N49" s="1040"/>
      <c r="O49" s="1041">
        <f t="shared" si="12"/>
        <v>0</v>
      </c>
      <c r="R49" s="1028">
        <f t="shared" si="13"/>
        <v>0</v>
      </c>
      <c r="S49" s="1029">
        <f t="shared" si="14"/>
        <v>0</v>
      </c>
      <c r="T49" s="1030">
        <f t="shared" si="15"/>
        <v>0</v>
      </c>
      <c r="U49" s="1031">
        <f t="shared" si="16"/>
        <v>0</v>
      </c>
      <c r="V49" s="1029">
        <f t="shared" si="17"/>
        <v>0</v>
      </c>
      <c r="W49" s="1032">
        <f t="shared" si="21"/>
        <v>0</v>
      </c>
      <c r="X49" s="1066" t="e">
        <f t="shared" si="18"/>
        <v>#DIV/0!</v>
      </c>
      <c r="Y49" s="1031">
        <f t="shared" si="19"/>
        <v>0</v>
      </c>
      <c r="Z49" s="1032">
        <f t="shared" si="20"/>
        <v>0</v>
      </c>
    </row>
    <row r="50" spans="2:26" x14ac:dyDescent="0.2">
      <c r="B50" s="1248"/>
      <c r="C50" s="1249"/>
      <c r="D50" s="1250"/>
      <c r="E50" s="1246"/>
      <c r="F50" s="1247"/>
      <c r="G50" s="1034"/>
      <c r="H50" s="1067"/>
      <c r="I50" s="1068"/>
      <c r="J50" s="1034"/>
      <c r="K50" s="1037"/>
      <c r="L50" s="1038"/>
      <c r="M50" s="1039">
        <f t="shared" si="11"/>
        <v>0</v>
      </c>
      <c r="N50" s="1040"/>
      <c r="O50" s="1041">
        <f t="shared" si="12"/>
        <v>0</v>
      </c>
      <c r="R50" s="1028">
        <f t="shared" si="13"/>
        <v>0</v>
      </c>
      <c r="S50" s="1029">
        <f t="shared" si="14"/>
        <v>0</v>
      </c>
      <c r="T50" s="1030">
        <f t="shared" si="15"/>
        <v>0</v>
      </c>
      <c r="U50" s="1031">
        <f t="shared" si="16"/>
        <v>0</v>
      </c>
      <c r="V50" s="1029">
        <f t="shared" si="17"/>
        <v>0</v>
      </c>
      <c r="W50" s="1032">
        <f t="shared" si="21"/>
        <v>0</v>
      </c>
      <c r="X50" s="1066" t="e">
        <f t="shared" si="18"/>
        <v>#DIV/0!</v>
      </c>
      <c r="Y50" s="1031">
        <f t="shared" si="19"/>
        <v>0</v>
      </c>
      <c r="Z50" s="1032">
        <f t="shared" si="20"/>
        <v>0</v>
      </c>
    </row>
    <row r="51" spans="2:26" x14ac:dyDescent="0.2">
      <c r="B51" s="1248"/>
      <c r="C51" s="1249"/>
      <c r="D51" s="1250"/>
      <c r="E51" s="1246"/>
      <c r="F51" s="1247"/>
      <c r="G51" s="1034"/>
      <c r="H51" s="1067"/>
      <c r="I51" s="1068"/>
      <c r="J51" s="1034"/>
      <c r="K51" s="1037"/>
      <c r="L51" s="1038"/>
      <c r="M51" s="1039">
        <f t="shared" si="11"/>
        <v>0</v>
      </c>
      <c r="N51" s="1040"/>
      <c r="O51" s="1041">
        <f t="shared" si="12"/>
        <v>0</v>
      </c>
      <c r="R51" s="1028">
        <f t="shared" si="13"/>
        <v>0</v>
      </c>
      <c r="S51" s="1029">
        <f t="shared" si="14"/>
        <v>0</v>
      </c>
      <c r="T51" s="1030">
        <f t="shared" si="15"/>
        <v>0</v>
      </c>
      <c r="U51" s="1031">
        <f t="shared" si="16"/>
        <v>0</v>
      </c>
      <c r="V51" s="1029">
        <f t="shared" si="17"/>
        <v>0</v>
      </c>
      <c r="W51" s="1032">
        <f t="shared" si="21"/>
        <v>0</v>
      </c>
      <c r="X51" s="1066" t="e">
        <f t="shared" si="18"/>
        <v>#DIV/0!</v>
      </c>
      <c r="Y51" s="1031">
        <f t="shared" si="19"/>
        <v>0</v>
      </c>
      <c r="Z51" s="1032">
        <f t="shared" si="20"/>
        <v>0</v>
      </c>
    </row>
    <row r="52" spans="2:26" x14ac:dyDescent="0.2">
      <c r="B52" s="1248"/>
      <c r="C52" s="1249"/>
      <c r="D52" s="1250"/>
      <c r="E52" s="1246"/>
      <c r="F52" s="1247"/>
      <c r="G52" s="1034"/>
      <c r="H52" s="1067"/>
      <c r="I52" s="1068"/>
      <c r="J52" s="1034"/>
      <c r="K52" s="1037"/>
      <c r="L52" s="1038"/>
      <c r="M52" s="1039">
        <f t="shared" si="11"/>
        <v>0</v>
      </c>
      <c r="N52" s="1040"/>
      <c r="O52" s="1041">
        <f t="shared" si="12"/>
        <v>0</v>
      </c>
      <c r="R52" s="1028">
        <f t="shared" si="13"/>
        <v>0</v>
      </c>
      <c r="S52" s="1029">
        <f t="shared" si="14"/>
        <v>0</v>
      </c>
      <c r="T52" s="1030">
        <f t="shared" si="15"/>
        <v>0</v>
      </c>
      <c r="U52" s="1031">
        <f t="shared" si="16"/>
        <v>0</v>
      </c>
      <c r="V52" s="1029">
        <f t="shared" si="17"/>
        <v>0</v>
      </c>
      <c r="W52" s="1032">
        <f t="shared" si="21"/>
        <v>0</v>
      </c>
      <c r="X52" s="1066" t="e">
        <f t="shared" si="18"/>
        <v>#DIV/0!</v>
      </c>
      <c r="Y52" s="1031">
        <f t="shared" si="19"/>
        <v>0</v>
      </c>
      <c r="Z52" s="1032">
        <f t="shared" si="20"/>
        <v>0</v>
      </c>
    </row>
    <row r="53" spans="2:26" x14ac:dyDescent="0.2">
      <c r="B53" s="1248"/>
      <c r="C53" s="1249"/>
      <c r="D53" s="1250"/>
      <c r="E53" s="1246"/>
      <c r="F53" s="1247"/>
      <c r="G53" s="1034"/>
      <c r="H53" s="1067"/>
      <c r="I53" s="1068"/>
      <c r="J53" s="1034"/>
      <c r="K53" s="1037"/>
      <c r="L53" s="1038"/>
      <c r="M53" s="1039">
        <f t="shared" si="11"/>
        <v>0</v>
      </c>
      <c r="N53" s="1040"/>
      <c r="O53" s="1041">
        <f t="shared" si="12"/>
        <v>0</v>
      </c>
      <c r="R53" s="1028">
        <f t="shared" si="13"/>
        <v>0</v>
      </c>
      <c r="S53" s="1029">
        <f t="shared" si="14"/>
        <v>0</v>
      </c>
      <c r="T53" s="1030">
        <f t="shared" si="15"/>
        <v>0</v>
      </c>
      <c r="U53" s="1031">
        <f t="shared" si="16"/>
        <v>0</v>
      </c>
      <c r="V53" s="1029">
        <f t="shared" si="17"/>
        <v>0</v>
      </c>
      <c r="W53" s="1032">
        <f t="shared" si="21"/>
        <v>0</v>
      </c>
      <c r="X53" s="1066" t="e">
        <f t="shared" si="18"/>
        <v>#DIV/0!</v>
      </c>
      <c r="Y53" s="1031">
        <f t="shared" si="19"/>
        <v>0</v>
      </c>
      <c r="Z53" s="1032">
        <f t="shared" si="20"/>
        <v>0</v>
      </c>
    </row>
    <row r="54" spans="2:26" x14ac:dyDescent="0.2">
      <c r="B54" s="1248"/>
      <c r="C54" s="1249"/>
      <c r="D54" s="1250"/>
      <c r="E54" s="1246"/>
      <c r="F54" s="1247"/>
      <c r="G54" s="1034"/>
      <c r="H54" s="1067"/>
      <c r="I54" s="1068"/>
      <c r="J54" s="1034"/>
      <c r="K54" s="1037"/>
      <c r="L54" s="1038"/>
      <c r="M54" s="1039">
        <f t="shared" si="11"/>
        <v>0</v>
      </c>
      <c r="N54" s="1040"/>
      <c r="O54" s="1041">
        <f t="shared" si="12"/>
        <v>0</v>
      </c>
      <c r="R54" s="1028">
        <f t="shared" si="13"/>
        <v>0</v>
      </c>
      <c r="S54" s="1029">
        <f t="shared" si="14"/>
        <v>0</v>
      </c>
      <c r="T54" s="1030">
        <f t="shared" si="15"/>
        <v>0</v>
      </c>
      <c r="U54" s="1031">
        <f t="shared" si="16"/>
        <v>0</v>
      </c>
      <c r="V54" s="1029">
        <f t="shared" si="17"/>
        <v>0</v>
      </c>
      <c r="W54" s="1032">
        <f t="shared" si="21"/>
        <v>0</v>
      </c>
      <c r="X54" s="1066" t="e">
        <f t="shared" si="18"/>
        <v>#DIV/0!</v>
      </c>
      <c r="Y54" s="1031">
        <f t="shared" si="19"/>
        <v>0</v>
      </c>
      <c r="Z54" s="1032">
        <f t="shared" si="20"/>
        <v>0</v>
      </c>
    </row>
    <row r="55" spans="2:26" x14ac:dyDescent="0.2">
      <c r="B55" s="1248"/>
      <c r="C55" s="1249"/>
      <c r="D55" s="1250"/>
      <c r="E55" s="1246"/>
      <c r="F55" s="1247"/>
      <c r="G55" s="1034"/>
      <c r="H55" s="1067"/>
      <c r="I55" s="1068"/>
      <c r="J55" s="1034"/>
      <c r="K55" s="1037"/>
      <c r="L55" s="1038"/>
      <c r="M55" s="1039">
        <f t="shared" si="11"/>
        <v>0</v>
      </c>
      <c r="N55" s="1040"/>
      <c r="O55" s="1041">
        <f t="shared" si="12"/>
        <v>0</v>
      </c>
      <c r="R55" s="1028">
        <f t="shared" si="13"/>
        <v>0</v>
      </c>
      <c r="S55" s="1029">
        <f t="shared" si="14"/>
        <v>0</v>
      </c>
      <c r="T55" s="1030">
        <f t="shared" si="15"/>
        <v>0</v>
      </c>
      <c r="U55" s="1031">
        <f t="shared" si="16"/>
        <v>0</v>
      </c>
      <c r="V55" s="1029">
        <f t="shared" si="17"/>
        <v>0</v>
      </c>
      <c r="W55" s="1032">
        <f t="shared" si="21"/>
        <v>0</v>
      </c>
      <c r="X55" s="1066" t="e">
        <f t="shared" si="18"/>
        <v>#DIV/0!</v>
      </c>
      <c r="Y55" s="1031">
        <f t="shared" si="19"/>
        <v>0</v>
      </c>
      <c r="Z55" s="1032">
        <f t="shared" si="20"/>
        <v>0</v>
      </c>
    </row>
    <row r="56" spans="2:26" x14ac:dyDescent="0.2">
      <c r="B56" s="1248"/>
      <c r="C56" s="1249"/>
      <c r="D56" s="1250"/>
      <c r="E56" s="1246"/>
      <c r="F56" s="1247"/>
      <c r="G56" s="1034"/>
      <c r="H56" s="1067"/>
      <c r="I56" s="1068"/>
      <c r="J56" s="1034"/>
      <c r="K56" s="1037"/>
      <c r="L56" s="1038"/>
      <c r="M56" s="1039">
        <f t="shared" si="11"/>
        <v>0</v>
      </c>
      <c r="N56" s="1040"/>
      <c r="O56" s="1041">
        <f t="shared" si="12"/>
        <v>0</v>
      </c>
      <c r="R56" s="1028">
        <f t="shared" si="13"/>
        <v>0</v>
      </c>
      <c r="S56" s="1029">
        <f t="shared" si="14"/>
        <v>0</v>
      </c>
      <c r="T56" s="1030">
        <f t="shared" si="15"/>
        <v>0</v>
      </c>
      <c r="U56" s="1031">
        <f t="shared" si="16"/>
        <v>0</v>
      </c>
      <c r="V56" s="1029">
        <f t="shared" si="17"/>
        <v>0</v>
      </c>
      <c r="W56" s="1032">
        <f t="shared" si="21"/>
        <v>0</v>
      </c>
      <c r="X56" s="1066" t="e">
        <f t="shared" si="18"/>
        <v>#DIV/0!</v>
      </c>
      <c r="Y56" s="1031">
        <f t="shared" si="19"/>
        <v>0</v>
      </c>
      <c r="Z56" s="1032">
        <f t="shared" si="20"/>
        <v>0</v>
      </c>
    </row>
    <row r="57" spans="2:26" x14ac:dyDescent="0.2">
      <c r="B57" s="1248"/>
      <c r="C57" s="1249"/>
      <c r="D57" s="1250"/>
      <c r="E57" s="1246"/>
      <c r="F57" s="1247"/>
      <c r="G57" s="1034"/>
      <c r="H57" s="1067"/>
      <c r="I57" s="1068"/>
      <c r="J57" s="1034"/>
      <c r="K57" s="1037"/>
      <c r="L57" s="1038"/>
      <c r="M57" s="1039">
        <f t="shared" si="11"/>
        <v>0</v>
      </c>
      <c r="N57" s="1040"/>
      <c r="O57" s="1041">
        <f t="shared" si="12"/>
        <v>0</v>
      </c>
      <c r="R57" s="1028">
        <f t="shared" si="13"/>
        <v>0</v>
      </c>
      <c r="S57" s="1029">
        <f t="shared" si="14"/>
        <v>0</v>
      </c>
      <c r="T57" s="1030">
        <f t="shared" si="15"/>
        <v>0</v>
      </c>
      <c r="U57" s="1031">
        <f t="shared" si="16"/>
        <v>0</v>
      </c>
      <c r="V57" s="1029">
        <f t="shared" si="17"/>
        <v>0</v>
      </c>
      <c r="W57" s="1032">
        <f t="shared" si="21"/>
        <v>0</v>
      </c>
      <c r="X57" s="1066" t="e">
        <f t="shared" si="18"/>
        <v>#DIV/0!</v>
      </c>
      <c r="Y57" s="1031">
        <f t="shared" si="19"/>
        <v>0</v>
      </c>
      <c r="Z57" s="1032">
        <f t="shared" si="20"/>
        <v>0</v>
      </c>
    </row>
    <row r="58" spans="2:26" x14ac:dyDescent="0.2">
      <c r="B58" s="1248"/>
      <c r="C58" s="1249"/>
      <c r="D58" s="1250"/>
      <c r="E58" s="1246"/>
      <c r="F58" s="1247"/>
      <c r="G58" s="1034"/>
      <c r="H58" s="1067"/>
      <c r="I58" s="1068"/>
      <c r="J58" s="1034"/>
      <c r="K58" s="1037"/>
      <c r="L58" s="1038"/>
      <c r="M58" s="1039">
        <f t="shared" si="11"/>
        <v>0</v>
      </c>
      <c r="N58" s="1040"/>
      <c r="O58" s="1041">
        <f t="shared" si="12"/>
        <v>0</v>
      </c>
      <c r="R58" s="1028">
        <f t="shared" si="13"/>
        <v>0</v>
      </c>
      <c r="S58" s="1029">
        <f t="shared" si="14"/>
        <v>0</v>
      </c>
      <c r="T58" s="1030">
        <f t="shared" si="15"/>
        <v>0</v>
      </c>
      <c r="U58" s="1031">
        <f t="shared" si="16"/>
        <v>0</v>
      </c>
      <c r="V58" s="1029">
        <f t="shared" si="17"/>
        <v>0</v>
      </c>
      <c r="W58" s="1032">
        <f t="shared" si="21"/>
        <v>0</v>
      </c>
      <c r="X58" s="1066" t="e">
        <f t="shared" si="18"/>
        <v>#DIV/0!</v>
      </c>
      <c r="Y58" s="1031">
        <f t="shared" si="19"/>
        <v>0</v>
      </c>
      <c r="Z58" s="1032">
        <f t="shared" si="20"/>
        <v>0</v>
      </c>
    </row>
    <row r="59" spans="2:26" x14ac:dyDescent="0.2">
      <c r="B59" s="1248"/>
      <c r="C59" s="1249"/>
      <c r="D59" s="1250"/>
      <c r="E59" s="1246"/>
      <c r="F59" s="1247"/>
      <c r="G59" s="1034"/>
      <c r="H59" s="1067"/>
      <c r="I59" s="1068"/>
      <c r="J59" s="1034"/>
      <c r="K59" s="1037"/>
      <c r="L59" s="1038"/>
      <c r="M59" s="1039">
        <f t="shared" si="11"/>
        <v>0</v>
      </c>
      <c r="N59" s="1040"/>
      <c r="O59" s="1041">
        <f t="shared" si="12"/>
        <v>0</v>
      </c>
      <c r="R59" s="1028">
        <f t="shared" si="13"/>
        <v>0</v>
      </c>
      <c r="S59" s="1029">
        <f t="shared" si="14"/>
        <v>0</v>
      </c>
      <c r="T59" s="1030">
        <f t="shared" si="15"/>
        <v>0</v>
      </c>
      <c r="U59" s="1031">
        <f t="shared" si="16"/>
        <v>0</v>
      </c>
      <c r="V59" s="1029">
        <f t="shared" si="17"/>
        <v>0</v>
      </c>
      <c r="W59" s="1032">
        <f t="shared" si="21"/>
        <v>0</v>
      </c>
      <c r="X59" s="1066" t="e">
        <f t="shared" si="18"/>
        <v>#DIV/0!</v>
      </c>
      <c r="Y59" s="1031">
        <f t="shared" si="19"/>
        <v>0</v>
      </c>
      <c r="Z59" s="1032">
        <f t="shared" si="20"/>
        <v>0</v>
      </c>
    </row>
    <row r="60" spans="2:26" x14ac:dyDescent="0.2">
      <c r="B60" s="1248"/>
      <c r="C60" s="1249"/>
      <c r="D60" s="1250"/>
      <c r="E60" s="1246"/>
      <c r="F60" s="1247"/>
      <c r="G60" s="1034"/>
      <c r="H60" s="1067"/>
      <c r="I60" s="1068"/>
      <c r="J60" s="1034"/>
      <c r="K60" s="1037"/>
      <c r="L60" s="1038"/>
      <c r="M60" s="1039">
        <f t="shared" si="11"/>
        <v>0</v>
      </c>
      <c r="N60" s="1040"/>
      <c r="O60" s="1041">
        <f t="shared" si="12"/>
        <v>0</v>
      </c>
      <c r="R60" s="1028">
        <f t="shared" si="13"/>
        <v>0</v>
      </c>
      <c r="S60" s="1029">
        <f t="shared" si="14"/>
        <v>0</v>
      </c>
      <c r="T60" s="1030">
        <f t="shared" si="15"/>
        <v>0</v>
      </c>
      <c r="U60" s="1031">
        <f t="shared" si="16"/>
        <v>0</v>
      </c>
      <c r="V60" s="1029">
        <f t="shared" si="17"/>
        <v>0</v>
      </c>
      <c r="W60" s="1032">
        <f t="shared" si="21"/>
        <v>0</v>
      </c>
      <c r="X60" s="1066" t="e">
        <f t="shared" si="18"/>
        <v>#DIV/0!</v>
      </c>
      <c r="Y60" s="1031">
        <f t="shared" si="19"/>
        <v>0</v>
      </c>
      <c r="Z60" s="1032">
        <f t="shared" si="20"/>
        <v>0</v>
      </c>
    </row>
    <row r="61" spans="2:26" x14ac:dyDescent="0.2">
      <c r="B61" s="1248"/>
      <c r="C61" s="1249"/>
      <c r="D61" s="1250"/>
      <c r="E61" s="1246"/>
      <c r="F61" s="1247"/>
      <c r="G61" s="1034"/>
      <c r="H61" s="1067"/>
      <c r="I61" s="1068"/>
      <c r="J61" s="1034"/>
      <c r="K61" s="1037"/>
      <c r="L61" s="1038"/>
      <c r="M61" s="1039">
        <f t="shared" si="11"/>
        <v>0</v>
      </c>
      <c r="N61" s="1040"/>
      <c r="O61" s="1041">
        <f t="shared" si="12"/>
        <v>0</v>
      </c>
      <c r="R61" s="1028">
        <f t="shared" si="13"/>
        <v>0</v>
      </c>
      <c r="S61" s="1029">
        <f t="shared" si="14"/>
        <v>0</v>
      </c>
      <c r="T61" s="1030">
        <f t="shared" si="15"/>
        <v>0</v>
      </c>
      <c r="U61" s="1031">
        <f t="shared" si="16"/>
        <v>0</v>
      </c>
      <c r="V61" s="1029">
        <f t="shared" si="17"/>
        <v>0</v>
      </c>
      <c r="W61" s="1032">
        <f t="shared" si="21"/>
        <v>0</v>
      </c>
      <c r="X61" s="1066" t="e">
        <f t="shared" si="18"/>
        <v>#DIV/0!</v>
      </c>
      <c r="Y61" s="1031">
        <f t="shared" si="19"/>
        <v>0</v>
      </c>
      <c r="Z61" s="1032">
        <f t="shared" si="20"/>
        <v>0</v>
      </c>
    </row>
    <row r="62" spans="2:26" ht="13.5" thickBot="1" x14ac:dyDescent="0.25">
      <c r="B62" s="1299"/>
      <c r="C62" s="1300"/>
      <c r="D62" s="1301"/>
      <c r="E62" s="1302"/>
      <c r="F62" s="1303"/>
      <c r="G62" s="1042"/>
      <c r="H62" s="1069"/>
      <c r="I62" s="1070"/>
      <c r="J62" s="1042"/>
      <c r="K62" s="1045"/>
      <c r="L62" s="1046"/>
      <c r="M62" s="1047">
        <f t="shared" si="11"/>
        <v>0</v>
      </c>
      <c r="N62" s="1048"/>
      <c r="O62" s="1049">
        <f t="shared" si="12"/>
        <v>0</v>
      </c>
      <c r="R62" s="1028">
        <f t="shared" si="13"/>
        <v>0</v>
      </c>
      <c r="S62" s="1029">
        <f t="shared" si="14"/>
        <v>0</v>
      </c>
      <c r="T62" s="1030">
        <f t="shared" si="15"/>
        <v>0</v>
      </c>
      <c r="U62" s="1031">
        <f t="shared" si="16"/>
        <v>0</v>
      </c>
      <c r="V62" s="1029">
        <f t="shared" si="17"/>
        <v>0</v>
      </c>
      <c r="W62" s="1032">
        <f t="shared" si="21"/>
        <v>0</v>
      </c>
      <c r="X62" s="1066" t="e">
        <f t="shared" si="18"/>
        <v>#DIV/0!</v>
      </c>
      <c r="Y62" s="1031">
        <f t="shared" si="19"/>
        <v>0</v>
      </c>
      <c r="Z62" s="1032">
        <f t="shared" si="20"/>
        <v>0</v>
      </c>
    </row>
    <row r="63" spans="2:26" ht="13.5" thickBot="1" x14ac:dyDescent="0.25">
      <c r="B63" s="1011"/>
      <c r="C63" s="970"/>
      <c r="D63" s="986"/>
      <c r="E63" s="986"/>
      <c r="F63" s="986"/>
      <c r="G63" s="970"/>
      <c r="H63" s="970"/>
      <c r="I63" s="970"/>
      <c r="J63" s="970"/>
      <c r="K63" s="970"/>
      <c r="L63" s="970"/>
      <c r="M63" s="970"/>
      <c r="N63" s="970"/>
      <c r="O63" s="980"/>
      <c r="R63" s="1050">
        <f>SUM(R47:R62)</f>
        <v>0</v>
      </c>
      <c r="S63" s="1051">
        <f>SUM(S47:S62)</f>
        <v>0</v>
      </c>
      <c r="T63" s="1052">
        <f>SUM(T47:T62)</f>
        <v>0</v>
      </c>
      <c r="U63" s="1053"/>
      <c r="V63" s="1054"/>
      <c r="W63" s="1055"/>
      <c r="X63" s="1056"/>
      <c r="Y63" s="1053"/>
      <c r="Z63" s="1055"/>
    </row>
    <row r="64" spans="2:26" ht="12.75" customHeight="1" x14ac:dyDescent="0.2">
      <c r="B64" s="1011"/>
      <c r="C64" s="1297"/>
      <c r="D64" s="1298"/>
      <c r="E64" s="1280" t="s">
        <v>584</v>
      </c>
      <c r="F64" s="1280"/>
      <c r="G64" s="983" t="s">
        <v>595</v>
      </c>
      <c r="H64" s="985" t="s">
        <v>596</v>
      </c>
      <c r="I64" s="966"/>
      <c r="J64" s="1263" t="s">
        <v>597</v>
      </c>
      <c r="K64" s="1264"/>
      <c r="L64" s="1265"/>
      <c r="M64" s="1269">
        <f>IF(D42=0,0,IF(S64&gt;H42,0,(H42-S64)/E65))</f>
        <v>0</v>
      </c>
      <c r="N64" s="986"/>
      <c r="O64" s="980"/>
      <c r="R64" s="960" t="s">
        <v>598</v>
      </c>
      <c r="S64" s="1057">
        <f>SUM(R63:T63)</f>
        <v>0</v>
      </c>
    </row>
    <row r="65" spans="2:15" ht="13.5" thickBot="1" x14ac:dyDescent="0.25">
      <c r="B65" s="1058"/>
      <c r="C65" s="1295" t="s">
        <v>599</v>
      </c>
      <c r="D65" s="1296"/>
      <c r="E65" s="1275">
        <f>H40-SUM(G47:H62)-SUM(J47:J62)</f>
        <v>0</v>
      </c>
      <c r="F65" s="1275"/>
      <c r="G65" s="1059">
        <f>IF(H40=0,0,E65/D39)</f>
        <v>0</v>
      </c>
      <c r="H65" s="1060">
        <f>IF(H40=0,0,E65/H40)</f>
        <v>0</v>
      </c>
      <c r="I65" s="1061"/>
      <c r="J65" s="1266"/>
      <c r="K65" s="1267"/>
      <c r="L65" s="1268"/>
      <c r="M65" s="1270"/>
      <c r="N65" s="1062"/>
      <c r="O65" s="1063"/>
    </row>
    <row r="66" spans="2:15" x14ac:dyDescent="0.2">
      <c r="G66" s="961"/>
    </row>
  </sheetData>
  <sheetProtection sheet="1" objects="1" scenarios="1"/>
  <mergeCells count="119">
    <mergeCell ref="U45:W45"/>
    <mergeCell ref="U15:W15"/>
    <mergeCell ref="B27:D27"/>
    <mergeCell ref="B28:D28"/>
    <mergeCell ref="B29:D29"/>
    <mergeCell ref="B24:D24"/>
    <mergeCell ref="E32:F32"/>
    <mergeCell ref="E31:F31"/>
    <mergeCell ref="E30:F30"/>
    <mergeCell ref="E29:F29"/>
    <mergeCell ref="B26:D26"/>
    <mergeCell ref="E26:F26"/>
    <mergeCell ref="E24:F24"/>
    <mergeCell ref="B25:D25"/>
    <mergeCell ref="B22:D22"/>
    <mergeCell ref="B23:D23"/>
    <mergeCell ref="J34:L35"/>
    <mergeCell ref="C34:D34"/>
    <mergeCell ref="B30:D30"/>
    <mergeCell ref="B31:D31"/>
    <mergeCell ref="N15:N16"/>
    <mergeCell ref="B19:D19"/>
    <mergeCell ref="J15:L15"/>
    <mergeCell ref="I45:I46"/>
    <mergeCell ref="J45:L45"/>
    <mergeCell ref="O45:O46"/>
    <mergeCell ref="F41:G41"/>
    <mergeCell ref="E18:F18"/>
    <mergeCell ref="E19:F19"/>
    <mergeCell ref="E20:F20"/>
    <mergeCell ref="E23:F23"/>
    <mergeCell ref="E21:F21"/>
    <mergeCell ref="E22:F22"/>
    <mergeCell ref="E27:F27"/>
    <mergeCell ref="F42:G42"/>
    <mergeCell ref="N45:N46"/>
    <mergeCell ref="B41:C41"/>
    <mergeCell ref="C35:D35"/>
    <mergeCell ref="B39:C39"/>
    <mergeCell ref="O15:O16"/>
    <mergeCell ref="M15:M16"/>
    <mergeCell ref="B32:D32"/>
    <mergeCell ref="B15:D16"/>
    <mergeCell ref="C65:D65"/>
    <mergeCell ref="C64:D64"/>
    <mergeCell ref="E51:F51"/>
    <mergeCell ref="E56:F56"/>
    <mergeCell ref="B57:D57"/>
    <mergeCell ref="E57:F57"/>
    <mergeCell ref="B54:D54"/>
    <mergeCell ref="E54:F54"/>
    <mergeCell ref="B53:D53"/>
    <mergeCell ref="E53:F53"/>
    <mergeCell ref="B51:D51"/>
    <mergeCell ref="E59:F59"/>
    <mergeCell ref="B55:D55"/>
    <mergeCell ref="E55:F55"/>
    <mergeCell ref="B56:D56"/>
    <mergeCell ref="B52:D52"/>
    <mergeCell ref="B59:D59"/>
    <mergeCell ref="B61:D61"/>
    <mergeCell ref="B62:D62"/>
    <mergeCell ref="E62:F62"/>
    <mergeCell ref="E60:F60"/>
    <mergeCell ref="B60:D60"/>
    <mergeCell ref="E61:F61"/>
    <mergeCell ref="B58:D58"/>
    <mergeCell ref="F9:G9"/>
    <mergeCell ref="F10:G10"/>
    <mergeCell ref="F11:G11"/>
    <mergeCell ref="G2:I3"/>
    <mergeCell ref="B20:D20"/>
    <mergeCell ref="B21:D21"/>
    <mergeCell ref="E15:F16"/>
    <mergeCell ref="H4:I4"/>
    <mergeCell ref="H5:I5"/>
    <mergeCell ref="F13:G13"/>
    <mergeCell ref="B9:C9"/>
    <mergeCell ref="B17:D17"/>
    <mergeCell ref="B18:D18"/>
    <mergeCell ref="H15:H16"/>
    <mergeCell ref="B10:C10"/>
    <mergeCell ref="B11:C11"/>
    <mergeCell ref="B12:C12"/>
    <mergeCell ref="B13:C13"/>
    <mergeCell ref="I15:I16"/>
    <mergeCell ref="J64:L65"/>
    <mergeCell ref="M64:M65"/>
    <mergeCell ref="E25:F25"/>
    <mergeCell ref="E17:F17"/>
    <mergeCell ref="F12:G12"/>
    <mergeCell ref="E35:F35"/>
    <mergeCell ref="E34:F34"/>
    <mergeCell ref="E28:F28"/>
    <mergeCell ref="M34:M35"/>
    <mergeCell ref="G15:G16"/>
    <mergeCell ref="E65:F65"/>
    <mergeCell ref="E64:F64"/>
    <mergeCell ref="E50:F50"/>
    <mergeCell ref="E48:F48"/>
    <mergeCell ref="E49:F49"/>
    <mergeCell ref="F39:G39"/>
    <mergeCell ref="F40:G40"/>
    <mergeCell ref="E52:F52"/>
    <mergeCell ref="M45:M46"/>
    <mergeCell ref="F43:G43"/>
    <mergeCell ref="E45:F46"/>
    <mergeCell ref="G45:G46"/>
    <mergeCell ref="E47:F47"/>
    <mergeCell ref="H45:H46"/>
    <mergeCell ref="E58:F58"/>
    <mergeCell ref="B50:D50"/>
    <mergeCell ref="B49:D49"/>
    <mergeCell ref="B40:C40"/>
    <mergeCell ref="B48:D48"/>
    <mergeCell ref="B45:D46"/>
    <mergeCell ref="B43:C43"/>
    <mergeCell ref="B47:D47"/>
    <mergeCell ref="B42:C42"/>
  </mergeCells>
  <phoneticPr fontId="38" type="noConversion"/>
  <printOptions horizontalCentered="1"/>
  <pageMargins left="0.25" right="0.25" top="0.25" bottom="0.25" header="0.5" footer="0.5"/>
  <pageSetup scale="7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203AB8148BC84BBA5CA83813A3B12B" ma:contentTypeVersion="2" ma:contentTypeDescription="Create a new document." ma:contentTypeScope="" ma:versionID="58ec03e20bf145d5aae396e84702f10a">
  <xsd:schema xmlns:xsd="http://www.w3.org/2001/XMLSchema" xmlns:xs="http://www.w3.org/2001/XMLSchema" xmlns:p="http://schemas.microsoft.com/office/2006/metadata/properties" xmlns:ns1="http://schemas.microsoft.com/sharepoint/v3" targetNamespace="http://schemas.microsoft.com/office/2006/metadata/properties" ma:root="true" ma:fieldsID="b9901d5bfd6355814ec9fcfd0a87ad3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F1C22ED-447A-466E-864F-138A8584DA9C}">
  <ds:schemaRefs>
    <ds:schemaRef ds:uri="http://schemas.microsoft.com/sharepoint/v3/contenttype/forms"/>
  </ds:schemaRefs>
</ds:datastoreItem>
</file>

<file path=customXml/itemProps2.xml><?xml version="1.0" encoding="utf-8"?>
<ds:datastoreItem xmlns:ds="http://schemas.openxmlformats.org/officeDocument/2006/customXml" ds:itemID="{85306BE4-60C7-40C6-A5DB-69D9D0EB52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F7FD50-6C83-4123-9257-3177A1CDD4CF}">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Balance Sheet</vt:lpstr>
      <vt:lpstr>Sch. 1-5</vt:lpstr>
      <vt:lpstr>Mach. Sch 6</vt:lpstr>
      <vt:lpstr>Mach Sched</vt:lpstr>
      <vt:lpstr>Sch. 7-9</vt:lpstr>
      <vt:lpstr>Farms Operated</vt:lpstr>
      <vt:lpstr>Mthly Cash Flow</vt:lpstr>
      <vt:lpstr>Qtly Cash Flow</vt:lpstr>
      <vt:lpstr>Market Position</vt:lpstr>
      <vt:lpstr>Am Sched</vt:lpstr>
      <vt:lpstr>Balance Sheet Instructions</vt:lpstr>
      <vt:lpstr>Schedules 1-9 Instructions</vt:lpstr>
      <vt:lpstr>Farms Oper Schedule Instruction</vt:lpstr>
      <vt:lpstr>Monthly Cash Flow Instructions</vt:lpstr>
      <vt:lpstr>Mkt'ing Position Instructions</vt:lpstr>
      <vt:lpstr>Purchase-Sales Schedule</vt:lpstr>
      <vt:lpstr>Con BS</vt:lpstr>
      <vt:lpstr>Ind BS</vt:lpstr>
      <vt:lpstr>_iz1</vt:lpstr>
      <vt:lpstr>_zz1</vt:lpstr>
      <vt:lpstr>'Am Sched'!Print_Area</vt:lpstr>
      <vt:lpstr>'Balance Sheet'!Print_Area</vt:lpstr>
      <vt:lpstr>'Balance Sheet Instructions'!Print_Area</vt:lpstr>
      <vt:lpstr>'Con BS'!Print_Area</vt:lpstr>
      <vt:lpstr>'Farms Oper Schedule Instruction'!Print_Area</vt:lpstr>
      <vt:lpstr>'Farms Operated'!Print_Area</vt:lpstr>
      <vt:lpstr>'Ind BS'!Print_Area</vt:lpstr>
      <vt:lpstr>'Mach Sched'!Print_Area</vt:lpstr>
      <vt:lpstr>'Mach. Sch 6'!Print_Area</vt:lpstr>
      <vt:lpstr>'Market Position'!Print_Area</vt:lpstr>
      <vt:lpstr>'Mkt''ing Position Instructions'!Print_Area</vt:lpstr>
      <vt:lpstr>'Monthly Cash Flow Instructions'!Print_Area</vt:lpstr>
      <vt:lpstr>'Mthly Cash Flow'!Print_Area</vt:lpstr>
      <vt:lpstr>'Qtly Cash Flow'!Print_Area</vt:lpstr>
      <vt:lpstr>'Schedules 1-9 Instructions'!Print_Area</vt:lpstr>
    </vt:vector>
  </TitlesOfParts>
  <Company>FCS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Zwilling</dc:creator>
  <cp:lastModifiedBy>Hoffman, Brianna</cp:lastModifiedBy>
  <cp:lastPrinted>2009-10-27T19:46:15Z</cp:lastPrinted>
  <dcterms:created xsi:type="dcterms:W3CDTF">2002-12-20T18:37:39Z</dcterms:created>
  <dcterms:modified xsi:type="dcterms:W3CDTF">2021-06-22T17:40:42Z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0x010100FA37C13216187D4DA31793B551C63E9D</vt:lpwstr>
  </property>
</Properties>
</file>